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2 лифта и мусоропровод" sheetId="1" r:id="rId1"/>
    <sheet name="1 лифт и мусоропровод" sheetId="2" r:id="rId2"/>
    <sheet name="2 лифта без мусоропровода" sheetId="3" r:id="rId3"/>
  </sheets>
  <definedNames/>
  <calcPr fullCalcOnLoad="1"/>
</workbook>
</file>

<file path=xl/sharedStrings.xml><?xml version="1.0" encoding="utf-8"?>
<sst xmlns="http://schemas.openxmlformats.org/spreadsheetml/2006/main" count="490" uniqueCount="152">
  <si>
    <t xml:space="preserve">   СТОИМОСТЬ РАБОТ (УСЛУГ)</t>
  </si>
  <si>
    <t>ПО СОДЕРЖАНИЮ И РЕМОНТУ ОБЩЕГО ИМУЩЕСТВА МНОГОКВАРТИРНОГО ДОМА</t>
  </si>
  <si>
    <t>ООО "ДЭЗ - сервис"      с 01.07.2013г. (с двумя лифтами и мусоропроводом)</t>
  </si>
  <si>
    <t>Показатели</t>
  </si>
  <si>
    <t>Ед.изм.</t>
  </si>
  <si>
    <t xml:space="preserve"> Стоимость руб/кв.м.</t>
  </si>
  <si>
    <t>м.кв.</t>
  </si>
  <si>
    <t xml:space="preserve">  ЭКСПЛУАТАЦИИ ЖИЛИЩНОГО ФОНДА</t>
  </si>
  <si>
    <t>руб.</t>
  </si>
  <si>
    <t>в том числе:</t>
  </si>
  <si>
    <t>руб./м²</t>
  </si>
  <si>
    <t>начисления на зарплату 30.2%</t>
  </si>
  <si>
    <t>материалы ( песок, соль,хоз инвентарь, краска для дерев….)</t>
  </si>
  <si>
    <t>услуги транспорта ( уборка снега)</t>
  </si>
  <si>
    <t>из них:</t>
  </si>
  <si>
    <t>Квт</t>
  </si>
  <si>
    <t xml:space="preserve">освещение мест общего пользования </t>
  </si>
  <si>
    <t>освещение и работа лифтов</t>
  </si>
  <si>
    <t>услуги сторонних организаций:</t>
  </si>
  <si>
    <t>ООО "РСУ-ДЭЗ":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</si>
  <si>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</si>
  <si>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</si>
  <si>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</si>
  <si>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</si>
  <si>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</si>
  <si>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ООО "ЛИФТ":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</si>
  <si>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</si>
  <si>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</si>
  <si>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</si>
  <si>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</si>
  <si>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</si>
  <si>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>ООО " Теплоком- Сервис";ЗАО " Тепломер"</t>
  </si>
  <si>
    <t>поверка и диагностика ОДПУ</t>
  </si>
  <si>
    <t>затраты на оплату труда рабочих, выполняющих текущий</t>
  </si>
  <si>
    <t xml:space="preserve">ремонт хозспособом. 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</si>
  <si>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</si>
  <si>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</si>
  <si>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</si>
  <si>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</si>
  <si>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труда АУП и ИТР</t>
  </si>
  <si>
    <t>административно-хозяйственные расходы  в т.ч.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</si>
  <si>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</si>
  <si>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</si>
  <si>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товаров,информационные услуги,аудиторские услуги,</t>
  </si>
  <si>
    <t>спецодежда</t>
  </si>
  <si>
    <t>обучение сотрудников</t>
  </si>
  <si>
    <t xml:space="preserve">содержание абонентской службы </t>
  </si>
  <si>
    <t>аренда</t>
  </si>
  <si>
    <t xml:space="preserve">услуги банка </t>
  </si>
  <si>
    <t>налог на имущество</t>
  </si>
  <si>
    <t xml:space="preserve">Себестоимость на 1 кв.м. общей площади </t>
  </si>
  <si>
    <t xml:space="preserve">          НДС 18%</t>
  </si>
  <si>
    <t>Себестоимость на 1 кв.м. общей площади с учетом НДС</t>
  </si>
  <si>
    <t xml:space="preserve">  СТОИМОСТЬ РАБОТ (УСЛУГ)</t>
  </si>
  <si>
    <t>ООО "ДЭЗ - сервис"      с 01.07.2013. ( с одним лифтом и мусоропроводом)</t>
  </si>
  <si>
    <t xml:space="preserve"> Стоимость руб./кв.м.</t>
  </si>
  <si>
    <t>освещение мест общего пользования</t>
  </si>
  <si>
    <t>ООО " Теплоком- Сервис"; ЗАО " Тепломер"</t>
  </si>
  <si>
    <t>прочие услуги по текущему ремонту</t>
  </si>
  <si>
    <t xml:space="preserve">Прочие прямые затраты </t>
  </si>
  <si>
    <t>ООО "ДЭЗ - сервис"      с 01.07.2013г. (с двумя лифтами без мусоропровода)</t>
  </si>
  <si>
    <t xml:space="preserve">  комадировки, консультац.услуги,содерж. конт.и произ.помещений…</t>
  </si>
  <si>
    <t xml:space="preserve">  комадировки, консультац.услуги,содерж. конт.и произ.помещений</t>
  </si>
  <si>
    <t>Генеральный директор                             Г.Г. Алабина</t>
  </si>
  <si>
    <t>Экономист                                               В.А.Завьялова</t>
  </si>
  <si>
    <t>Ведущий юрисконсульт                           А.Н.Гусева</t>
  </si>
  <si>
    <t>Ведущий юрисконсульт                   А.Н.Гусева</t>
  </si>
  <si>
    <t>Генеральный директор                     Г.Г. Алабина</t>
  </si>
  <si>
    <t>Экономист                                       В.А.Завьялова</t>
  </si>
  <si>
    <t xml:space="preserve">         1. НАТУРАЛЬНЫЕ ПОКАЗАТЕЛИ</t>
  </si>
  <si>
    <t xml:space="preserve">         2. ПОЛНАЯ СЕБЕСТОИМОСТЬ</t>
  </si>
  <si>
    <t xml:space="preserve"> 2.2. Расходы по эксплуатации домохозяйства</t>
  </si>
  <si>
    <t xml:space="preserve"> 2.5. Общеэксплуатационные расходы </t>
  </si>
  <si>
    <t xml:space="preserve"> 2.6.  Прочие прямые затраты</t>
  </si>
  <si>
    <t xml:space="preserve"> Общая площадь нежилых помещений</t>
  </si>
  <si>
    <t xml:space="preserve">       жилых зданий и  придомовой территории в т.ч.</t>
  </si>
  <si>
    <t xml:space="preserve"> 2.3. Техническое обслуживание и текущий ремонт:</t>
  </si>
  <si>
    <t>персонала в том числе:</t>
  </si>
  <si>
    <t xml:space="preserve">  2.1. Благоустройство и обеспечение  санитарного состояния</t>
  </si>
  <si>
    <t xml:space="preserve">       жилых зданий и  придомовой территории </t>
  </si>
  <si>
    <t xml:space="preserve"> 2.4.  Амортизация (износ) машин,  оборудования, инвентаря</t>
  </si>
  <si>
    <t>расходы по обслуживанию работников производства</t>
  </si>
  <si>
    <t>2.5.1.</t>
  </si>
  <si>
    <t>2.5.2.</t>
  </si>
  <si>
    <t>2.5.3.</t>
  </si>
  <si>
    <t>2.5.4.</t>
  </si>
  <si>
    <t xml:space="preserve"> 2.7. Внеэксплуатационные расходы</t>
  </si>
  <si>
    <t xml:space="preserve">электроэнергия, (  стоимость Квт. 4.01руб.) </t>
  </si>
  <si>
    <t xml:space="preserve"> Общая  площадь жилого фонда (за иключением балконов, лоджий)</t>
  </si>
  <si>
    <t xml:space="preserve">электроэнергия, всего  ( стоимость Квт. 4.01руб.) </t>
  </si>
  <si>
    <t xml:space="preserve"> 1. НАТУРАЛЬНЫЕ ПОКАЗАТЕЛИ</t>
  </si>
  <si>
    <t xml:space="preserve"> 2. ПОЛНАЯ СЕБЕСТОИМОСТЬ</t>
  </si>
  <si>
    <t xml:space="preserve"> НДС 18%</t>
  </si>
  <si>
    <t xml:space="preserve">  комадировки, консультац.услуги,содерж. конт.и произ.пом.</t>
  </si>
  <si>
    <t xml:space="preserve">   уборочная площадь придомовой территории</t>
  </si>
  <si>
    <t xml:space="preserve">   уборка  придомовой территории</t>
  </si>
  <si>
    <t xml:space="preserve">   площадь окоса придомовой территории</t>
  </si>
  <si>
    <t xml:space="preserve">   окос 2 раза в год</t>
  </si>
  <si>
    <t xml:space="preserve">  уборочная площадь лестничных клеток</t>
  </si>
  <si>
    <t xml:space="preserve">  уборка лестничных клеток</t>
  </si>
  <si>
    <t xml:space="preserve">  обслуживание мусоропровода </t>
  </si>
  <si>
    <t xml:space="preserve">   уборочная площадь лестничных клеток</t>
  </si>
  <si>
    <t xml:space="preserve">   уборка лестничных клеток</t>
  </si>
  <si>
    <t xml:space="preserve">   обслуживание мусоропровода </t>
  </si>
  <si>
    <t xml:space="preserve">   уборка лифтов</t>
  </si>
  <si>
    <t xml:space="preserve">  2. ПОЛНАЯ СЕБЕСТОИМОСТЬ</t>
  </si>
  <si>
    <t xml:space="preserve">     ЭКСПЛУАТАЦИИ ЖИЛИЩНОГО ФОНДА</t>
  </si>
  <si>
    <t xml:space="preserve">  уборочная площадь придомовой территории</t>
  </si>
  <si>
    <t xml:space="preserve">  уборка  придомовой территории</t>
  </si>
  <si>
    <t xml:space="preserve">  площадь окоса придомовой территории</t>
  </si>
  <si>
    <t xml:space="preserve">  окос 2 раза в год</t>
  </si>
  <si>
    <t xml:space="preserve">  погрузка КГМ</t>
  </si>
  <si>
    <t xml:space="preserve">  уборка лифтов</t>
  </si>
  <si>
    <t xml:space="preserve">  затраты на оплату работ по подготовке дома к отопительному сезону</t>
  </si>
  <si>
    <t xml:space="preserve">  затраты на оплату пуско-наладочных  работ по отоплению</t>
  </si>
  <si>
    <t xml:space="preserve">  аварийно-диспетчерская служба (круглосуточная)</t>
  </si>
  <si>
    <t xml:space="preserve">  обслуживание контейнерной площадки</t>
  </si>
  <si>
    <t>ремонт хозспособом, в т.ч.:</t>
  </si>
  <si>
    <t xml:space="preserve">  спецодежда</t>
  </si>
  <si>
    <t xml:space="preserve">  обучение сотрудников</t>
  </si>
  <si>
    <t xml:space="preserve">  содержание абонентской службы </t>
  </si>
  <si>
    <t xml:space="preserve">  аренда</t>
  </si>
  <si>
    <t xml:space="preserve">  услуги банка и почты</t>
  </si>
  <si>
    <t xml:space="preserve">  налог на имущество</t>
  </si>
  <si>
    <t>Расходы связанные с достижением целей управления МКД</t>
  </si>
  <si>
    <t xml:space="preserve">затраты на оплату труда АУП </t>
  </si>
  <si>
    <t>административные расходы</t>
  </si>
  <si>
    <t>расходы по организации работ</t>
  </si>
  <si>
    <t xml:space="preserve"> 2.7.</t>
  </si>
  <si>
    <t xml:space="preserve">затраты на оплату труда </t>
  </si>
  <si>
    <t xml:space="preserve">   погрузка КГМ и обслуживание бункерной площадки</t>
  </si>
  <si>
    <t>затраты на оплату  работ по обсл. конструктивных элементов здания</t>
  </si>
  <si>
    <t>затраты на оплату работ по текущему ремонту инженерных коммуникаций</t>
  </si>
  <si>
    <t xml:space="preserve">  затраты на оплату работ по обсл. конструктивных элементов здания</t>
  </si>
  <si>
    <t xml:space="preserve">  затраты на оплату работ по текущему ремонту инженерных коммуникаций</t>
  </si>
  <si>
    <t xml:space="preserve">  2.6.        </t>
  </si>
  <si>
    <t xml:space="preserve">  2.5.  Общеэксплуатационные расходы  </t>
  </si>
  <si>
    <t xml:space="preserve">  2.4.  Амортизация (износ)   машин, оборудования, инвентаря</t>
  </si>
  <si>
    <t xml:space="preserve"> 2.3.   Техническое обслуживание и текущий ремонт </t>
  </si>
  <si>
    <t xml:space="preserve">  2.2.  Расходы по эксплуатации домохозяйства</t>
  </si>
  <si>
    <t xml:space="preserve"> 2.1.   Благоустройство и обеспечение  санитарного состояния</t>
  </si>
  <si>
    <t xml:space="preserve">  2.8.  Внеэксплуатационные расходы</t>
  </si>
  <si>
    <t xml:space="preserve"> 2.8.    Внеэксплуатационные расходы</t>
  </si>
  <si>
    <t xml:space="preserve"> 2.6.    Прочие прямые затраты</t>
  </si>
  <si>
    <t xml:space="preserve"> 2.5.    Общеэксплуатационные расходы </t>
  </si>
  <si>
    <t xml:space="preserve"> 2.4.    Амортизация (износ)   машин, оборудования, инвентаря</t>
  </si>
  <si>
    <t xml:space="preserve"> 2.3.    Техническое обслуживание и текущий ремонт:</t>
  </si>
  <si>
    <t xml:space="preserve"> 2.2.    Расходы по эксплуатации домохозяйства</t>
  </si>
  <si>
    <t xml:space="preserve"> 2.1.    Благоустройство и обеспечение  санитарного состояния</t>
  </si>
  <si>
    <t xml:space="preserve">  затраты на оплату работ конструктивных элементов здания</t>
  </si>
  <si>
    <t>затраты на оплату труда рабочих по содержанию мест общего пользования МКД</t>
  </si>
  <si>
    <t xml:space="preserve"> в том числе: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</si>
</sst>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000"/>
    <numFmt numFmtId="184" formatCode="0.0000000"/>
    <numFmt numFmtId="185" formatCode="0.00000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7" xfId="0" applyBorder="1" applyAlignment="1">
      <alignment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2" fontId="1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 horizontal="left"/>
    </xf>
    <xf numFmtId="14" fontId="0" fillId="0" borderId="5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workbookViewId="0" topLeftCell="A4">
      <selection activeCell="B18" sqref="B18"/>
    </sheetView>
  </sheetViews>
  <sheetFormatPr defaultColWidth="9.140625" defaultRowHeight="12.75"/>
  <cols>
    <col min="1" max="1" width="5.00390625" style="0" customWidth="1"/>
    <col min="2" max="2" width="71.421875" style="0" customWidth="1"/>
    <col min="4" max="4" width="11.00390625" style="0" customWidth="1"/>
  </cols>
  <sheetData>
    <row r="1" spans="1:4" ht="12.75">
      <c r="A1" s="85" t="s">
        <v>0</v>
      </c>
      <c r="B1" s="85"/>
      <c r="C1" s="85"/>
      <c r="D1" s="85"/>
    </row>
    <row r="2" spans="1:4" ht="12.75">
      <c r="A2" s="85" t="s">
        <v>1</v>
      </c>
      <c r="B2" s="85"/>
      <c r="C2" s="85"/>
      <c r="D2" s="85"/>
    </row>
    <row r="3" spans="1:4" ht="12.75">
      <c r="A3" s="86" t="s">
        <v>2</v>
      </c>
      <c r="B3" s="86"/>
      <c r="C3" s="86"/>
      <c r="D3" s="86"/>
    </row>
    <row r="4" spans="1:4" ht="12.75">
      <c r="A4" s="85"/>
      <c r="B4" s="85"/>
      <c r="C4" s="85"/>
      <c r="D4" s="85"/>
    </row>
    <row r="5" spans="1:4" ht="38.25">
      <c r="A5" s="81" t="s">
        <v>3</v>
      </c>
      <c r="B5" s="82"/>
      <c r="C5" s="3" t="s">
        <v>4</v>
      </c>
      <c r="D5" s="4" t="s">
        <v>5</v>
      </c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83" t="s">
        <v>90</v>
      </c>
      <c r="B8" s="84"/>
      <c r="C8" s="2"/>
      <c r="D8" s="2"/>
    </row>
    <row r="9" spans="1:4" ht="12.75">
      <c r="A9" s="5"/>
      <c r="B9" s="5"/>
      <c r="C9" s="2"/>
      <c r="D9" s="2"/>
    </row>
    <row r="10" spans="1:4" ht="12.75">
      <c r="A10" s="2" t="s">
        <v>88</v>
      </c>
      <c r="B10" s="2"/>
      <c r="C10" s="6" t="s">
        <v>6</v>
      </c>
      <c r="D10" s="6">
        <v>102919.7</v>
      </c>
    </row>
    <row r="11" spans="1:4" ht="12.75">
      <c r="A11" s="2" t="s">
        <v>74</v>
      </c>
      <c r="B11" s="2"/>
      <c r="C11" s="6" t="s">
        <v>6</v>
      </c>
      <c r="D11" s="6">
        <v>1421.1</v>
      </c>
    </row>
    <row r="12" spans="1:4" ht="12.75">
      <c r="A12" s="5" t="s">
        <v>105</v>
      </c>
      <c r="B12" s="5"/>
      <c r="C12" s="6"/>
      <c r="D12" s="6"/>
    </row>
    <row r="13" spans="1:4" ht="12.75">
      <c r="A13" s="5" t="s">
        <v>106</v>
      </c>
      <c r="B13" s="5"/>
      <c r="C13" s="3" t="s">
        <v>10</v>
      </c>
      <c r="D13" s="7">
        <f>D110</f>
        <v>34.817099999999996</v>
      </c>
    </row>
    <row r="14" spans="1:4" ht="12.75">
      <c r="A14" s="5"/>
      <c r="B14" s="5"/>
      <c r="C14" s="6"/>
      <c r="D14" s="6"/>
    </row>
    <row r="15" spans="1:4" ht="12.75">
      <c r="A15" s="5" t="s">
        <v>78</v>
      </c>
      <c r="B15" s="5"/>
      <c r="C15" s="3" t="s">
        <v>8</v>
      </c>
      <c r="D15" s="7">
        <f>D19+D29+D30+D31</f>
        <v>6.61564</v>
      </c>
    </row>
    <row r="16" spans="1:4" ht="12.75">
      <c r="A16" s="5" t="s">
        <v>79</v>
      </c>
      <c r="B16" s="5"/>
      <c r="C16" s="6"/>
      <c r="D16" s="6"/>
    </row>
    <row r="17" spans="1:4" ht="12.75">
      <c r="A17" s="2"/>
      <c r="B17" s="2" t="s">
        <v>9</v>
      </c>
      <c r="C17" s="6"/>
      <c r="D17" s="6"/>
    </row>
    <row r="18" spans="1:4" ht="12.75">
      <c r="A18" s="2"/>
      <c r="B18" s="2" t="s">
        <v>150</v>
      </c>
      <c r="C18" s="6"/>
      <c r="D18" s="6"/>
    </row>
    <row r="19" spans="1:4" ht="12.75">
      <c r="A19" s="2"/>
      <c r="B19" s="2" t="s">
        <v>9</v>
      </c>
      <c r="C19" s="3" t="s">
        <v>10</v>
      </c>
      <c r="D19" s="7">
        <f>D21+D25+D26+D27+D28+D23</f>
        <v>4.82</v>
      </c>
    </row>
    <row r="20" spans="1:4" ht="12.75">
      <c r="A20" s="2"/>
      <c r="B20" s="68" t="s">
        <v>94</v>
      </c>
      <c r="C20" s="8" t="s">
        <v>6</v>
      </c>
      <c r="D20" s="6">
        <v>50345</v>
      </c>
    </row>
    <row r="21" spans="1:4" ht="12.75">
      <c r="A21" s="2"/>
      <c r="B21" s="68" t="s">
        <v>95</v>
      </c>
      <c r="C21" s="8" t="s">
        <v>10</v>
      </c>
      <c r="D21" s="9">
        <v>1.2</v>
      </c>
    </row>
    <row r="22" spans="1:4" ht="12.75">
      <c r="A22" s="2"/>
      <c r="B22" s="68" t="s">
        <v>96</v>
      </c>
      <c r="C22" s="8" t="s">
        <v>6</v>
      </c>
      <c r="D22" s="6">
        <v>20303</v>
      </c>
    </row>
    <row r="23" spans="1:4" ht="12.75">
      <c r="A23" s="2"/>
      <c r="B23" s="68" t="s">
        <v>97</v>
      </c>
      <c r="C23" s="8" t="s">
        <v>10</v>
      </c>
      <c r="D23" s="9">
        <v>0.02</v>
      </c>
    </row>
    <row r="24" spans="1:4" ht="12.75">
      <c r="A24" s="2"/>
      <c r="B24" s="68" t="s">
        <v>101</v>
      </c>
      <c r="C24" s="8" t="s">
        <v>6</v>
      </c>
      <c r="D24" s="20">
        <v>21030</v>
      </c>
    </row>
    <row r="25" spans="1:4" ht="12.75">
      <c r="A25" s="2"/>
      <c r="B25" s="68" t="s">
        <v>102</v>
      </c>
      <c r="C25" s="8" t="s">
        <v>10</v>
      </c>
      <c r="D25" s="9">
        <v>1.78</v>
      </c>
    </row>
    <row r="26" spans="1:4" ht="12.75">
      <c r="A26" s="2"/>
      <c r="B26" s="68" t="s">
        <v>103</v>
      </c>
      <c r="C26" s="8" t="s">
        <v>10</v>
      </c>
      <c r="D26" s="9">
        <v>1.1</v>
      </c>
    </row>
    <row r="27" spans="1:4" ht="12.75">
      <c r="A27" s="2"/>
      <c r="B27" s="68" t="s">
        <v>130</v>
      </c>
      <c r="C27" s="8" t="s">
        <v>10</v>
      </c>
      <c r="D27" s="9">
        <v>0.4</v>
      </c>
    </row>
    <row r="28" spans="1:4" ht="12.75">
      <c r="A28" s="2"/>
      <c r="B28" s="68" t="s">
        <v>104</v>
      </c>
      <c r="C28" s="8" t="s">
        <v>10</v>
      </c>
      <c r="D28" s="6">
        <v>0.32</v>
      </c>
    </row>
    <row r="29" spans="1:4" ht="12.75">
      <c r="A29" s="2"/>
      <c r="B29" s="2" t="s">
        <v>11</v>
      </c>
      <c r="C29" s="8" t="s">
        <v>10</v>
      </c>
      <c r="D29" s="9">
        <f>D19*30.2/100</f>
        <v>1.4556399999999998</v>
      </c>
    </row>
    <row r="30" spans="1:4" ht="12.75">
      <c r="A30" s="2"/>
      <c r="B30" s="2" t="s">
        <v>12</v>
      </c>
      <c r="C30" s="8" t="s">
        <v>10</v>
      </c>
      <c r="D30" s="9">
        <v>0.1</v>
      </c>
    </row>
    <row r="31" spans="1:4" ht="12.75">
      <c r="A31" s="2"/>
      <c r="B31" s="2" t="s">
        <v>13</v>
      </c>
      <c r="C31" s="8" t="s">
        <v>10</v>
      </c>
      <c r="D31" s="6">
        <v>0.24</v>
      </c>
    </row>
    <row r="32" spans="1:4" ht="12.75">
      <c r="A32" s="5" t="s">
        <v>71</v>
      </c>
      <c r="B32" s="5"/>
      <c r="C32" s="3" t="s">
        <v>10</v>
      </c>
      <c r="D32" s="3">
        <f>D35+D42</f>
        <v>12.529999999999998</v>
      </c>
    </row>
    <row r="33" spans="1:4" ht="12.75">
      <c r="A33" s="2"/>
      <c r="B33" s="2" t="s">
        <v>14</v>
      </c>
      <c r="C33" s="8"/>
      <c r="D33" s="6"/>
    </row>
    <row r="34" spans="1:4" ht="12.75">
      <c r="A34" s="29"/>
      <c r="B34" s="5" t="s">
        <v>87</v>
      </c>
      <c r="C34" s="3" t="s">
        <v>15</v>
      </c>
      <c r="D34" s="3">
        <f>D37+D39</f>
        <v>163536</v>
      </c>
    </row>
    <row r="35" spans="1:4" ht="12.75">
      <c r="A35" s="2"/>
      <c r="B35" s="2"/>
      <c r="C35" s="3" t="s">
        <v>10</v>
      </c>
      <c r="D35" s="3">
        <f>D38+D40</f>
        <v>1.7799999999999998</v>
      </c>
    </row>
    <row r="36" spans="1:4" ht="12.75">
      <c r="A36" s="2"/>
      <c r="B36" s="2" t="s">
        <v>9</v>
      </c>
      <c r="C36" s="8"/>
      <c r="D36" s="6"/>
    </row>
    <row r="37" spans="1:4" ht="12.75">
      <c r="A37" s="2"/>
      <c r="B37" s="2" t="s">
        <v>16</v>
      </c>
      <c r="C37" s="8" t="s">
        <v>15</v>
      </c>
      <c r="D37" s="6">
        <v>58514</v>
      </c>
    </row>
    <row r="38" spans="1:4" ht="12.75">
      <c r="A38" s="2"/>
      <c r="B38" s="2"/>
      <c r="C38" s="8" t="s">
        <v>10</v>
      </c>
      <c r="D38" s="6">
        <v>0.65</v>
      </c>
    </row>
    <row r="39" spans="1:4" ht="12.75">
      <c r="A39" s="2"/>
      <c r="B39" s="2" t="s">
        <v>17</v>
      </c>
      <c r="C39" s="8" t="s">
        <v>15</v>
      </c>
      <c r="D39" s="6">
        <v>105022</v>
      </c>
    </row>
    <row r="40" spans="1:4" ht="12.75">
      <c r="A40" s="2"/>
      <c r="B40" s="2"/>
      <c r="C40" s="8" t="s">
        <v>10</v>
      </c>
      <c r="D40" s="6">
        <v>1.13</v>
      </c>
    </row>
    <row r="41" spans="1:4" ht="12.75">
      <c r="A41" s="2"/>
      <c r="B41" s="2"/>
      <c r="C41" s="8"/>
      <c r="D41" s="6"/>
    </row>
    <row r="42" spans="1:4" ht="12.75">
      <c r="A42" s="2"/>
      <c r="B42" s="5" t="s">
        <v>18</v>
      </c>
      <c r="C42" s="3" t="s">
        <v>10</v>
      </c>
      <c r="D42" s="3">
        <f>D45+D47+D49+D51+D53+D55+D57</f>
        <v>10.749999999999998</v>
      </c>
    </row>
    <row r="43" spans="1:4" ht="12.75">
      <c r="A43" s="2"/>
      <c r="B43" s="2" t="s">
        <v>9</v>
      </c>
      <c r="C43" s="8"/>
      <c r="D43" s="6"/>
    </row>
    <row r="44" spans="1:4" ht="12.75">
      <c r="A44" s="2"/>
      <c r="B44" s="2" t="s">
        <v>19</v>
      </c>
      <c r="C44" s="8"/>
      <c r="D44" s="6"/>
    </row>
    <row r="45" spans="1:4" ht="12.75">
      <c r="A45" s="2"/>
      <c r="B45" s="2" t="s">
        <v>20</v>
      </c>
      <c r="C45" s="8" t="s">
        <v>10</v>
      </c>
      <c r="D45" s="6">
        <v>0.14</v>
      </c>
    </row>
    <row r="46" spans="1:4" ht="12.75">
      <c r="A46" s="2"/>
      <c r="B46" s="2" t="s">
        <v>21</v>
      </c>
      <c r="C46" s="8"/>
      <c r="D46" s="6"/>
    </row>
    <row r="47" spans="1:4" ht="12.75">
      <c r="A47" s="2"/>
      <c r="B47" s="2" t="s">
        <v>22</v>
      </c>
      <c r="C47" s="8" t="s">
        <v>10</v>
      </c>
      <c r="D47" s="9">
        <v>3.3</v>
      </c>
    </row>
    <row r="48" spans="1:4" ht="12.75">
      <c r="A48" s="2"/>
      <c r="B48" s="2" t="s">
        <v>23</v>
      </c>
      <c r="C48" s="8"/>
      <c r="D48" s="6"/>
    </row>
    <row r="49" spans="1:4" ht="12.75">
      <c r="A49" s="2"/>
      <c r="B49" s="2" t="s">
        <v>24</v>
      </c>
      <c r="C49" s="8" t="s">
        <v>10</v>
      </c>
      <c r="D49" s="9">
        <v>0.1</v>
      </c>
    </row>
    <row r="50" spans="1:4" ht="12.75">
      <c r="A50" s="2"/>
      <c r="B50" s="2" t="s">
        <v>25</v>
      </c>
      <c r="C50" s="8"/>
      <c r="D50" s="6"/>
    </row>
    <row r="51" spans="1:4" ht="12.75">
      <c r="A51" s="2"/>
      <c r="B51" s="2" t="s">
        <v>26</v>
      </c>
      <c r="C51" s="8" t="s">
        <v>10</v>
      </c>
      <c r="D51" s="9">
        <v>3.4</v>
      </c>
    </row>
    <row r="52" spans="1:4" ht="12.75">
      <c r="A52" s="2"/>
      <c r="B52" s="2" t="s">
        <v>27</v>
      </c>
      <c r="C52" s="8"/>
      <c r="D52" s="6"/>
    </row>
    <row r="53" spans="1:4" ht="12.75">
      <c r="A53" s="2"/>
      <c r="B53" s="2" t="s">
        <v>28</v>
      </c>
      <c r="C53" s="8" t="s">
        <v>10</v>
      </c>
      <c r="D53" s="6">
        <v>3.36</v>
      </c>
    </row>
    <row r="54" spans="1:4" ht="12.75">
      <c r="A54" s="2"/>
      <c r="B54" s="2" t="s">
        <v>29</v>
      </c>
      <c r="C54" s="8"/>
      <c r="D54" s="6"/>
    </row>
    <row r="55" spans="1:4" ht="12.75">
      <c r="A55" s="2"/>
      <c r="B55" s="2" t="s">
        <v>30</v>
      </c>
      <c r="C55" s="8" t="s">
        <v>10</v>
      </c>
      <c r="D55" s="6">
        <v>0.33</v>
      </c>
    </row>
    <row r="56" spans="1:4" ht="12.75">
      <c r="A56" s="2"/>
      <c r="B56" s="2" t="s">
        <v>31</v>
      </c>
      <c r="C56" s="8"/>
      <c r="D56" s="6"/>
    </row>
    <row r="57" spans="1:4" ht="12.75">
      <c r="A57" s="2"/>
      <c r="B57" s="2" t="s">
        <v>32</v>
      </c>
      <c r="C57" s="8" t="s">
        <v>10</v>
      </c>
      <c r="D57" s="9">
        <v>0.12</v>
      </c>
    </row>
    <row r="58" spans="1:4" ht="12.75">
      <c r="A58" s="2"/>
      <c r="B58" s="2"/>
      <c r="C58" s="8"/>
      <c r="D58" s="6"/>
    </row>
    <row r="59" spans="1:4" ht="12.75">
      <c r="A59" s="5" t="s">
        <v>76</v>
      </c>
      <c r="B59" s="5"/>
      <c r="C59" s="3" t="s">
        <v>10</v>
      </c>
      <c r="D59" s="7">
        <f>D62+D68+D70+D71+D72</f>
        <v>6.600339999999999</v>
      </c>
    </row>
    <row r="60" spans="1:4" ht="12.75">
      <c r="A60" s="2"/>
      <c r="B60" s="2" t="s">
        <v>14</v>
      </c>
      <c r="C60" s="8"/>
      <c r="D60" s="6"/>
    </row>
    <row r="61" spans="1:4" ht="12.75">
      <c r="A61" s="2"/>
      <c r="B61" s="2" t="s">
        <v>33</v>
      </c>
      <c r="C61" s="8"/>
      <c r="D61" s="6"/>
    </row>
    <row r="62" spans="1:4" ht="12.75">
      <c r="A62" s="2"/>
      <c r="B62" s="2" t="s">
        <v>34</v>
      </c>
      <c r="C62" s="3" t="s">
        <v>10</v>
      </c>
      <c r="D62" s="7">
        <f>D64+D65+D66+D67+D69</f>
        <v>4.67</v>
      </c>
    </row>
    <row r="63" spans="1:4" ht="12.75">
      <c r="A63" s="2"/>
      <c r="B63" s="2" t="s">
        <v>9</v>
      </c>
      <c r="C63" s="8"/>
      <c r="D63" s="6"/>
    </row>
    <row r="64" spans="1:4" ht="12.75">
      <c r="A64" s="2"/>
      <c r="B64" s="30" t="s">
        <v>132</v>
      </c>
      <c r="C64" s="8" t="s">
        <v>10</v>
      </c>
      <c r="D64" s="6">
        <v>1.07</v>
      </c>
    </row>
    <row r="65" spans="1:4" ht="12.75">
      <c r="A65" s="2"/>
      <c r="B65" s="30" t="s">
        <v>35</v>
      </c>
      <c r="C65" s="8" t="s">
        <v>10</v>
      </c>
      <c r="D65" s="9">
        <v>0.88</v>
      </c>
    </row>
    <row r="66" spans="1:4" ht="12.75">
      <c r="A66" s="2"/>
      <c r="B66" s="30" t="s">
        <v>36</v>
      </c>
      <c r="C66" s="8" t="s">
        <v>10</v>
      </c>
      <c r="D66" s="6">
        <v>0.19</v>
      </c>
    </row>
    <row r="67" spans="1:4" ht="12.75">
      <c r="A67" s="2"/>
      <c r="B67" s="30" t="s">
        <v>37</v>
      </c>
      <c r="C67" s="8" t="s">
        <v>10</v>
      </c>
      <c r="D67" s="6">
        <v>1.83</v>
      </c>
    </row>
    <row r="68" spans="1:4" ht="12.75">
      <c r="A68" s="2"/>
      <c r="B68" s="2" t="s">
        <v>38</v>
      </c>
      <c r="C68" s="8" t="s">
        <v>10</v>
      </c>
      <c r="D68" s="9">
        <v>0.3</v>
      </c>
    </row>
    <row r="69" spans="1:4" ht="12.75">
      <c r="A69" s="2"/>
      <c r="B69" s="30" t="s">
        <v>131</v>
      </c>
      <c r="C69" s="8" t="s">
        <v>10</v>
      </c>
      <c r="D69" s="9">
        <v>0.7</v>
      </c>
    </row>
    <row r="70" spans="1:4" ht="12.75">
      <c r="A70" s="2"/>
      <c r="B70" s="2" t="s">
        <v>38</v>
      </c>
      <c r="C70" s="8" t="s">
        <v>10</v>
      </c>
      <c r="D70" s="6">
        <v>0.22</v>
      </c>
    </row>
    <row r="71" spans="1:4" ht="12.75">
      <c r="A71" s="2"/>
      <c r="B71" s="2" t="s">
        <v>11</v>
      </c>
      <c r="C71" s="8" t="s">
        <v>10</v>
      </c>
      <c r="D71" s="9">
        <f>D62*30.2/100</f>
        <v>1.41034</v>
      </c>
    </row>
    <row r="72" spans="1:4" ht="12.75">
      <c r="A72" s="2"/>
      <c r="B72" s="2"/>
      <c r="C72" s="8"/>
      <c r="D72" s="6"/>
    </row>
    <row r="73" spans="1:4" ht="12.75">
      <c r="A73" s="5" t="s">
        <v>80</v>
      </c>
      <c r="B73" s="5"/>
      <c r="C73" s="3" t="s">
        <v>10</v>
      </c>
      <c r="D73" s="3">
        <v>0.06</v>
      </c>
    </row>
    <row r="74" spans="1:4" ht="12.75">
      <c r="A74" s="2"/>
      <c r="B74" s="2"/>
      <c r="C74" s="8"/>
      <c r="D74" s="6"/>
    </row>
    <row r="75" spans="1:4" ht="12.75">
      <c r="A75" s="5" t="s">
        <v>72</v>
      </c>
      <c r="B75" s="5"/>
      <c r="C75" s="3" t="s">
        <v>10</v>
      </c>
      <c r="D75" s="7">
        <f>D77+D78+D79+D85</f>
        <v>1.0491200000000003</v>
      </c>
    </row>
    <row r="76" spans="1:4" ht="12.75">
      <c r="A76" s="5"/>
      <c r="B76" s="23" t="s">
        <v>14</v>
      </c>
      <c r="C76" s="3"/>
      <c r="D76" s="7"/>
    </row>
    <row r="77" spans="1:4" ht="12.75">
      <c r="A77" s="27" t="s">
        <v>82</v>
      </c>
      <c r="B77" s="23" t="s">
        <v>129</v>
      </c>
      <c r="C77" s="8" t="s">
        <v>10</v>
      </c>
      <c r="D77" s="9">
        <v>0.56</v>
      </c>
    </row>
    <row r="78" spans="1:4" ht="12.75">
      <c r="A78" s="8" t="s">
        <v>83</v>
      </c>
      <c r="B78" s="23" t="s">
        <v>11</v>
      </c>
      <c r="C78" s="8" t="s">
        <v>10</v>
      </c>
      <c r="D78" s="9">
        <f>D77*30.2/100</f>
        <v>0.16912000000000002</v>
      </c>
    </row>
    <row r="79" spans="1:4" ht="12.75">
      <c r="A79" s="6" t="s">
        <v>84</v>
      </c>
      <c r="B79" s="23" t="s">
        <v>40</v>
      </c>
      <c r="C79" s="8" t="s">
        <v>10</v>
      </c>
      <c r="D79" s="9">
        <v>0.2</v>
      </c>
    </row>
    <row r="80" spans="1:4" ht="12.75">
      <c r="A80" s="6"/>
      <c r="B80" s="30" t="s">
        <v>41</v>
      </c>
      <c r="C80" s="8"/>
      <c r="D80" s="9"/>
    </row>
    <row r="81" spans="1:4" ht="12.75">
      <c r="A81" s="6"/>
      <c r="B81" s="30" t="s">
        <v>42</v>
      </c>
      <c r="C81" s="8"/>
      <c r="D81" s="6"/>
    </row>
    <row r="82" spans="1:4" ht="12.75">
      <c r="A82" s="6"/>
      <c r="B82" s="30" t="s">
        <v>43</v>
      </c>
      <c r="C82" s="8"/>
      <c r="D82" s="6"/>
    </row>
    <row r="83" spans="1:4" ht="12.75">
      <c r="A83" s="6"/>
      <c r="B83" s="30" t="s">
        <v>62</v>
      </c>
      <c r="C83" s="8"/>
      <c r="D83" s="6"/>
    </row>
    <row r="84" spans="1:4" ht="12.75">
      <c r="A84" s="6"/>
      <c r="B84" s="31"/>
      <c r="C84" s="8"/>
      <c r="D84" s="6"/>
    </row>
    <row r="85" spans="1:4" ht="12.75">
      <c r="A85" s="28" t="s">
        <v>85</v>
      </c>
      <c r="B85" s="23" t="s">
        <v>81</v>
      </c>
      <c r="C85" s="3" t="s">
        <v>10</v>
      </c>
      <c r="D85" s="7">
        <f>D87+D88</f>
        <v>0.12000000000000001</v>
      </c>
    </row>
    <row r="86" spans="1:4" ht="12.75">
      <c r="A86" s="6"/>
      <c r="B86" s="23" t="s">
        <v>9</v>
      </c>
      <c r="C86" s="8"/>
      <c r="D86" s="6"/>
    </row>
    <row r="87" spans="1:4" ht="12.75">
      <c r="A87" s="6"/>
      <c r="B87" s="23" t="s">
        <v>44</v>
      </c>
      <c r="C87" s="8" t="s">
        <v>10</v>
      </c>
      <c r="D87" s="9">
        <v>0.1</v>
      </c>
    </row>
    <row r="88" spans="1:4" ht="12.75">
      <c r="A88" s="2"/>
      <c r="B88" s="23" t="s">
        <v>45</v>
      </c>
      <c r="C88" s="8" t="s">
        <v>10</v>
      </c>
      <c r="D88" s="6">
        <v>0.02</v>
      </c>
    </row>
    <row r="89" spans="1:4" ht="12.75">
      <c r="A89" s="2"/>
      <c r="B89" s="2"/>
      <c r="C89" s="8"/>
      <c r="D89" s="6"/>
    </row>
    <row r="90" spans="1:4" ht="12.75">
      <c r="A90" s="2"/>
      <c r="B90" s="2"/>
      <c r="C90" s="8"/>
      <c r="D90" s="6"/>
    </row>
    <row r="91" spans="1:4" ht="12.75">
      <c r="A91" s="5" t="s">
        <v>73</v>
      </c>
      <c r="B91" s="5"/>
      <c r="C91" s="3" t="s">
        <v>10</v>
      </c>
      <c r="D91" s="3">
        <f>D93+D94+D95</f>
        <v>0.74</v>
      </c>
    </row>
    <row r="92" spans="1:4" ht="12.75">
      <c r="A92" s="2"/>
      <c r="B92" s="2" t="s">
        <v>9</v>
      </c>
      <c r="C92" s="8"/>
      <c r="D92" s="6"/>
    </row>
    <row r="93" spans="1:4" ht="12.75">
      <c r="A93" s="2"/>
      <c r="B93" s="23" t="s">
        <v>46</v>
      </c>
      <c r="C93" s="8" t="s">
        <v>10</v>
      </c>
      <c r="D93" s="9">
        <v>0.45</v>
      </c>
    </row>
    <row r="94" spans="1:4" ht="12.75">
      <c r="A94" s="2"/>
      <c r="B94" s="23" t="s">
        <v>47</v>
      </c>
      <c r="C94" s="8" t="s">
        <v>10</v>
      </c>
      <c r="D94" s="6">
        <v>0.06</v>
      </c>
    </row>
    <row r="95" spans="1:4" ht="12.75">
      <c r="A95" s="2"/>
      <c r="B95" s="23" t="s">
        <v>48</v>
      </c>
      <c r="C95" s="8" t="s">
        <v>10</v>
      </c>
      <c r="D95" s="6">
        <v>0.23</v>
      </c>
    </row>
    <row r="96" spans="1:4" ht="12.75">
      <c r="A96" s="2"/>
      <c r="B96" s="23"/>
      <c r="C96" s="8"/>
      <c r="D96" s="6"/>
    </row>
    <row r="97" spans="1:4" ht="12.75">
      <c r="A97" s="2"/>
      <c r="B97" s="5" t="s">
        <v>124</v>
      </c>
      <c r="C97" s="3" t="s">
        <v>10</v>
      </c>
      <c r="D97" s="7">
        <f>D99+D100+D101+D102</f>
        <v>1.9020000000000001</v>
      </c>
    </row>
    <row r="98" spans="1:4" ht="12.75">
      <c r="A98" s="2"/>
      <c r="B98" s="76" t="s">
        <v>9</v>
      </c>
      <c r="C98" s="3"/>
      <c r="D98" s="6"/>
    </row>
    <row r="99" spans="1:4" ht="12.75">
      <c r="A99" s="2"/>
      <c r="B99" s="76" t="s">
        <v>125</v>
      </c>
      <c r="C99" s="8" t="s">
        <v>10</v>
      </c>
      <c r="D99" s="9">
        <v>1</v>
      </c>
    </row>
    <row r="100" spans="1:4" ht="12.75">
      <c r="A100" s="2"/>
      <c r="B100" s="76" t="s">
        <v>11</v>
      </c>
      <c r="C100" s="8" t="s">
        <v>10</v>
      </c>
      <c r="D100" s="9">
        <f>D99*30.2/100</f>
        <v>0.302</v>
      </c>
    </row>
    <row r="101" spans="1:4" ht="12.75">
      <c r="A101" s="2"/>
      <c r="B101" s="76" t="s">
        <v>126</v>
      </c>
      <c r="C101" s="8" t="s">
        <v>10</v>
      </c>
      <c r="D101" s="6">
        <v>0.12</v>
      </c>
    </row>
    <row r="102" spans="1:4" ht="12.75">
      <c r="A102" s="2"/>
      <c r="B102" s="76" t="s">
        <v>127</v>
      </c>
      <c r="C102" s="8" t="s">
        <v>10</v>
      </c>
      <c r="D102" s="9">
        <v>0.48</v>
      </c>
    </row>
    <row r="103" spans="1:4" ht="12.75">
      <c r="A103" s="2"/>
      <c r="B103" s="2"/>
      <c r="C103" s="8"/>
      <c r="D103" s="6"/>
    </row>
    <row r="104" spans="1:4" ht="12.75">
      <c r="A104" s="5" t="s">
        <v>86</v>
      </c>
      <c r="B104" s="5"/>
      <c r="C104" s="3" t="s">
        <v>10</v>
      </c>
      <c r="D104" s="3">
        <f>D106</f>
        <v>0.01</v>
      </c>
    </row>
    <row r="105" spans="1:4" ht="12.75">
      <c r="A105" s="2"/>
      <c r="B105" s="2" t="s">
        <v>9</v>
      </c>
      <c r="C105" s="8"/>
      <c r="D105" s="6"/>
    </row>
    <row r="106" spans="1:4" ht="12.75">
      <c r="A106" s="2"/>
      <c r="B106" s="2" t="s">
        <v>49</v>
      </c>
      <c r="C106" s="8" t="s">
        <v>10</v>
      </c>
      <c r="D106" s="6">
        <v>0.01</v>
      </c>
    </row>
    <row r="107" spans="1:4" ht="12.75">
      <c r="A107" s="2"/>
      <c r="B107" s="2"/>
      <c r="C107" s="8"/>
      <c r="D107" s="6"/>
    </row>
    <row r="108" spans="1:4" ht="12.75">
      <c r="A108" s="5" t="s">
        <v>50</v>
      </c>
      <c r="B108" s="5"/>
      <c r="C108" s="3" t="s">
        <v>10</v>
      </c>
      <c r="D108" s="7">
        <f>D15+D32+D59+D73+D75+D91+D104+D97</f>
        <v>29.507099999999994</v>
      </c>
    </row>
    <row r="109" spans="1:4" ht="12.75">
      <c r="A109" s="5" t="s">
        <v>51</v>
      </c>
      <c r="B109" s="5"/>
      <c r="C109" s="3" t="s">
        <v>10</v>
      </c>
      <c r="D109" s="3">
        <v>5.31</v>
      </c>
    </row>
    <row r="110" spans="1:4" ht="12.75">
      <c r="A110" s="21" t="s">
        <v>52</v>
      </c>
      <c r="B110" s="22"/>
      <c r="C110" s="3" t="s">
        <v>10</v>
      </c>
      <c r="D110" s="7">
        <f>D108+D109</f>
        <v>34.817099999999996</v>
      </c>
    </row>
    <row r="111" spans="1:4" ht="12.75">
      <c r="A111" s="10"/>
      <c r="B111" s="10"/>
      <c r="C111" s="1"/>
      <c r="D111" s="12"/>
    </row>
    <row r="112" spans="1:4" ht="12.75">
      <c r="A112" s="10"/>
      <c r="B112" s="10"/>
      <c r="C112" s="1"/>
      <c r="D112" s="12"/>
    </row>
    <row r="113" spans="1:4" ht="12.75">
      <c r="A113" s="10"/>
      <c r="B113" s="13" t="s">
        <v>63</v>
      </c>
      <c r="C113" s="1"/>
      <c r="D113" s="12"/>
    </row>
    <row r="114" spans="1:4" ht="12.75">
      <c r="A114" s="10"/>
      <c r="B114" s="13"/>
      <c r="C114" s="1"/>
      <c r="D114" s="12"/>
    </row>
    <row r="115" spans="1:4" ht="12.75">
      <c r="A115" s="10"/>
      <c r="B115" s="13" t="s">
        <v>64</v>
      </c>
      <c r="C115" s="1"/>
      <c r="D115" s="12"/>
    </row>
    <row r="116" spans="1:4" ht="12.75">
      <c r="A116" s="10"/>
      <c r="B116" s="10"/>
      <c r="C116" s="1"/>
      <c r="D116" s="12"/>
    </row>
    <row r="117" spans="1:4" ht="12.75">
      <c r="A117" s="10"/>
      <c r="B117" s="13" t="s">
        <v>65</v>
      </c>
      <c r="C117" s="1"/>
      <c r="D117" s="12"/>
    </row>
    <row r="118" spans="1:4" ht="12.75">
      <c r="A118" s="10"/>
      <c r="B118" s="10"/>
      <c r="C118" s="1"/>
      <c r="D118" s="12"/>
    </row>
    <row r="119" spans="1:4" ht="12.75">
      <c r="A119" s="10"/>
      <c r="B119" s="10"/>
      <c r="C119" s="1"/>
      <c r="D119" s="12"/>
    </row>
    <row r="120" spans="1:4" ht="12.75">
      <c r="A120" s="10"/>
      <c r="C120" s="1"/>
      <c r="D120" s="12"/>
    </row>
    <row r="121" spans="1:4" ht="12.75">
      <c r="A121" s="10"/>
      <c r="C121" s="1"/>
      <c r="D121" s="12"/>
    </row>
    <row r="122" spans="1:4" ht="12.75">
      <c r="A122" s="10"/>
      <c r="C122" s="1"/>
      <c r="D122" s="12"/>
    </row>
    <row r="123" spans="1:4" ht="12.75">
      <c r="A123" s="10"/>
      <c r="C123" s="1"/>
      <c r="D123" s="12"/>
    </row>
    <row r="124" spans="1:4" ht="12.75">
      <c r="A124" s="10"/>
      <c r="C124" s="1"/>
      <c r="D124" s="12"/>
    </row>
    <row r="125" spans="1:4" ht="12.75">
      <c r="A125" s="10"/>
      <c r="C125" s="1"/>
      <c r="D125" s="12"/>
    </row>
    <row r="126" spans="1:4" ht="12.75">
      <c r="A126" s="10"/>
      <c r="C126" s="1"/>
      <c r="D126" s="12"/>
    </row>
    <row r="127" spans="1:4" ht="12.75">
      <c r="A127" s="10"/>
      <c r="C127" s="1"/>
      <c r="D127" s="12"/>
    </row>
    <row r="128" spans="1:4" ht="12.75">
      <c r="A128" s="10"/>
      <c r="C128" s="1"/>
      <c r="D128" s="12"/>
    </row>
    <row r="129" spans="1:4" ht="12.75">
      <c r="A129" s="10"/>
      <c r="C129" s="1"/>
      <c r="D129" s="12"/>
    </row>
  </sheetData>
  <mergeCells count="6">
    <mergeCell ref="A5:B5"/>
    <mergeCell ref="A8:B8"/>
    <mergeCell ref="A1:D1"/>
    <mergeCell ref="A2:D2"/>
    <mergeCell ref="A3:D3"/>
    <mergeCell ref="A4:D4"/>
  </mergeCells>
  <printOptions/>
  <pageMargins left="0.42" right="0.2" top="0.49" bottom="0.37" header="0.2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">
      <selection activeCell="B16" sqref="B16"/>
    </sheetView>
  </sheetViews>
  <sheetFormatPr defaultColWidth="9.140625" defaultRowHeight="12.75"/>
  <cols>
    <col min="1" max="1" width="5.8515625" style="0" customWidth="1"/>
    <col min="2" max="2" width="71.421875" style="0" customWidth="1"/>
    <col min="3" max="3" width="9.140625" style="0" hidden="1" customWidth="1"/>
    <col min="5" max="5" width="10.7109375" style="0" customWidth="1"/>
  </cols>
  <sheetData>
    <row r="1" spans="1:5" ht="12.75">
      <c r="A1" s="81" t="s">
        <v>53</v>
      </c>
      <c r="B1" s="89"/>
      <c r="C1" s="89"/>
      <c r="D1" s="89"/>
      <c r="E1" s="82"/>
    </row>
    <row r="2" spans="1:5" ht="12.75">
      <c r="A2" s="90" t="s">
        <v>1</v>
      </c>
      <c r="B2" s="91"/>
      <c r="C2" s="91"/>
      <c r="D2" s="91"/>
      <c r="E2" s="92"/>
    </row>
    <row r="3" spans="1:5" ht="12.75">
      <c r="A3" s="81" t="s">
        <v>54</v>
      </c>
      <c r="B3" s="89"/>
      <c r="C3" s="89"/>
      <c r="D3" s="89"/>
      <c r="E3" s="82"/>
    </row>
    <row r="4" spans="1:5" ht="51">
      <c r="A4" s="81" t="s">
        <v>3</v>
      </c>
      <c r="B4" s="82"/>
      <c r="C4" s="2"/>
      <c r="D4" s="5" t="s">
        <v>4</v>
      </c>
      <c r="E4" s="4" t="s">
        <v>55</v>
      </c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5" t="s">
        <v>69</v>
      </c>
      <c r="B7" s="5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 t="s">
        <v>88</v>
      </c>
      <c r="B9" s="2"/>
      <c r="C9" s="2"/>
      <c r="D9" s="3" t="s">
        <v>6</v>
      </c>
      <c r="E9" s="3">
        <v>42697.8</v>
      </c>
    </row>
    <row r="10" spans="1:5" ht="12.75">
      <c r="A10" s="2" t="s">
        <v>74</v>
      </c>
      <c r="B10" s="2"/>
      <c r="C10" s="2"/>
      <c r="D10" s="6" t="s">
        <v>6</v>
      </c>
      <c r="E10" s="6">
        <v>179.5</v>
      </c>
    </row>
    <row r="11" spans="1:5" ht="12.75">
      <c r="A11" s="5" t="s">
        <v>70</v>
      </c>
      <c r="B11" s="5"/>
      <c r="C11" s="2"/>
      <c r="D11" s="6"/>
      <c r="E11" s="2"/>
    </row>
    <row r="12" spans="1:5" ht="12.75">
      <c r="A12" s="5" t="s">
        <v>7</v>
      </c>
      <c r="B12" s="5"/>
      <c r="C12" s="2"/>
      <c r="D12" s="3" t="s">
        <v>10</v>
      </c>
      <c r="E12" s="7">
        <f>E105</f>
        <v>33.923880000000004</v>
      </c>
    </row>
    <row r="13" spans="1:5" ht="12.75">
      <c r="A13" s="5"/>
      <c r="B13" s="5"/>
      <c r="C13" s="2"/>
      <c r="D13" s="6"/>
      <c r="E13" s="2"/>
    </row>
    <row r="14" spans="1:5" ht="12.75">
      <c r="A14" s="5" t="s">
        <v>140</v>
      </c>
      <c r="B14" s="5"/>
      <c r="C14" s="5"/>
      <c r="D14" s="3" t="s">
        <v>8</v>
      </c>
      <c r="E14" s="7">
        <f>E17+E27+E28+E29</f>
        <v>6.47242</v>
      </c>
    </row>
    <row r="15" spans="1:5" ht="12.75">
      <c r="A15" s="5" t="s">
        <v>75</v>
      </c>
      <c r="B15" s="5"/>
      <c r="C15" s="5"/>
      <c r="D15" s="6"/>
      <c r="E15" s="3"/>
    </row>
    <row r="16" spans="1:5" ht="12.75">
      <c r="A16" s="2"/>
      <c r="B16" s="2" t="s">
        <v>150</v>
      </c>
      <c r="C16" s="2"/>
      <c r="D16" s="3"/>
      <c r="E16" s="6"/>
    </row>
    <row r="17" spans="1:5" ht="12.75">
      <c r="A17" s="2"/>
      <c r="B17" s="2" t="s">
        <v>151</v>
      </c>
      <c r="C17" s="2"/>
      <c r="D17" s="3" t="s">
        <v>10</v>
      </c>
      <c r="E17" s="7">
        <f>E19+E23+E24+E25+E26+E21</f>
        <v>4.71</v>
      </c>
    </row>
    <row r="18" spans="1:5" ht="12.75">
      <c r="A18" s="2"/>
      <c r="B18" s="30" t="s">
        <v>107</v>
      </c>
      <c r="C18" s="2"/>
      <c r="D18" s="8" t="s">
        <v>6</v>
      </c>
      <c r="E18" s="6">
        <v>40761</v>
      </c>
    </row>
    <row r="19" spans="1:5" ht="12.75">
      <c r="A19" s="2"/>
      <c r="B19" s="30" t="s">
        <v>108</v>
      </c>
      <c r="C19" s="2"/>
      <c r="D19" s="8" t="s">
        <v>10</v>
      </c>
      <c r="E19" s="9">
        <v>1.57</v>
      </c>
    </row>
    <row r="20" spans="1:5" ht="12.75">
      <c r="A20" s="2"/>
      <c r="B20" s="30" t="s">
        <v>109</v>
      </c>
      <c r="C20" s="2"/>
      <c r="D20" s="8" t="s">
        <v>6</v>
      </c>
      <c r="E20" s="6">
        <v>9346.3</v>
      </c>
    </row>
    <row r="21" spans="1:5" ht="12.75">
      <c r="A21" s="2"/>
      <c r="B21" s="30" t="s">
        <v>110</v>
      </c>
      <c r="C21" s="2"/>
      <c r="D21" s="8" t="s">
        <v>10</v>
      </c>
      <c r="E21" s="6">
        <v>0.02</v>
      </c>
    </row>
    <row r="22" spans="1:5" ht="12.75">
      <c r="A22" s="2"/>
      <c r="B22" s="30" t="s">
        <v>98</v>
      </c>
      <c r="C22" s="2"/>
      <c r="D22" s="8" t="s">
        <v>6</v>
      </c>
      <c r="E22" s="6">
        <v>6727</v>
      </c>
    </row>
    <row r="23" spans="1:5" ht="12.75">
      <c r="A23" s="2"/>
      <c r="B23" s="30" t="s">
        <v>99</v>
      </c>
      <c r="C23" s="2"/>
      <c r="D23" s="8" t="s">
        <v>10</v>
      </c>
      <c r="E23" s="6">
        <v>1.38</v>
      </c>
    </row>
    <row r="24" spans="1:5" ht="12.75">
      <c r="A24" s="2"/>
      <c r="B24" s="30" t="s">
        <v>100</v>
      </c>
      <c r="C24" s="2"/>
      <c r="D24" s="8" t="s">
        <v>10</v>
      </c>
      <c r="E24" s="9">
        <v>1.32</v>
      </c>
    </row>
    <row r="25" spans="1:5" ht="12.75">
      <c r="A25" s="2"/>
      <c r="B25" s="30" t="s">
        <v>111</v>
      </c>
      <c r="C25" s="2"/>
      <c r="D25" s="8" t="s">
        <v>10</v>
      </c>
      <c r="E25" s="6">
        <v>0.24</v>
      </c>
    </row>
    <row r="26" spans="1:5" ht="12.75">
      <c r="A26" s="2"/>
      <c r="B26" s="30" t="s">
        <v>112</v>
      </c>
      <c r="C26" s="2"/>
      <c r="D26" s="8" t="s">
        <v>10</v>
      </c>
      <c r="E26" s="6">
        <v>0.18</v>
      </c>
    </row>
    <row r="27" spans="1:5" ht="12.75">
      <c r="A27" s="2"/>
      <c r="B27" s="2" t="s">
        <v>11</v>
      </c>
      <c r="C27" s="2"/>
      <c r="D27" s="8" t="s">
        <v>10</v>
      </c>
      <c r="E27" s="9">
        <f>E17*30.2/100</f>
        <v>1.4224199999999998</v>
      </c>
    </row>
    <row r="28" spans="1:5" ht="12.75">
      <c r="A28" s="2"/>
      <c r="B28" s="2" t="s">
        <v>12</v>
      </c>
      <c r="C28" s="2"/>
      <c r="D28" s="8" t="s">
        <v>10</v>
      </c>
      <c r="E28" s="9">
        <v>0.1</v>
      </c>
    </row>
    <row r="29" spans="1:5" ht="12.75">
      <c r="A29" s="2"/>
      <c r="B29" s="2" t="s">
        <v>13</v>
      </c>
      <c r="C29" s="2"/>
      <c r="D29" s="8" t="s">
        <v>10</v>
      </c>
      <c r="E29" s="6">
        <v>0.24</v>
      </c>
    </row>
    <row r="30" spans="1:5" ht="12.75">
      <c r="A30" s="5" t="s">
        <v>139</v>
      </c>
      <c r="B30" s="5"/>
      <c r="C30" s="5"/>
      <c r="D30" s="3" t="s">
        <v>10</v>
      </c>
      <c r="E30" s="7">
        <f>E33+E39</f>
        <v>10.969999999999997</v>
      </c>
    </row>
    <row r="31" spans="1:5" ht="12.75">
      <c r="A31" s="2"/>
      <c r="B31" s="2" t="s">
        <v>14</v>
      </c>
      <c r="C31" s="2"/>
      <c r="D31" s="3"/>
      <c r="E31" s="6"/>
    </row>
    <row r="32" spans="1:5" ht="12.75">
      <c r="A32" s="2"/>
      <c r="B32" s="5" t="s">
        <v>89</v>
      </c>
      <c r="C32" s="2"/>
      <c r="D32" s="3" t="s">
        <v>15</v>
      </c>
      <c r="E32" s="3">
        <f>E35+E37</f>
        <v>175443</v>
      </c>
    </row>
    <row r="33" spans="1:5" ht="12.75">
      <c r="A33" s="2"/>
      <c r="B33" s="2"/>
      <c r="C33" s="2"/>
      <c r="D33" s="3" t="s">
        <v>10</v>
      </c>
      <c r="E33" s="3">
        <f>E36+E38</f>
        <v>1.19</v>
      </c>
    </row>
    <row r="34" spans="1:5" ht="12.75">
      <c r="A34" s="2"/>
      <c r="B34" s="2" t="s">
        <v>9</v>
      </c>
      <c r="C34" s="2"/>
      <c r="D34" s="8"/>
      <c r="E34" s="6"/>
    </row>
    <row r="35" spans="1:5" ht="12.75">
      <c r="A35" s="2"/>
      <c r="B35" s="2" t="s">
        <v>56</v>
      </c>
      <c r="C35" s="2"/>
      <c r="D35" s="8" t="s">
        <v>15</v>
      </c>
      <c r="E35" s="6">
        <v>116247</v>
      </c>
    </row>
    <row r="36" spans="1:5" ht="12.75">
      <c r="A36" s="2"/>
      <c r="B36" s="2"/>
      <c r="C36" s="2"/>
      <c r="D36" s="8" t="s">
        <v>10</v>
      </c>
      <c r="E36" s="9">
        <v>0.76</v>
      </c>
    </row>
    <row r="37" spans="1:5" ht="12.75">
      <c r="A37" s="2"/>
      <c r="B37" s="2" t="s">
        <v>17</v>
      </c>
      <c r="C37" s="2"/>
      <c r="D37" s="8" t="s">
        <v>15</v>
      </c>
      <c r="E37" s="6">
        <v>59196</v>
      </c>
    </row>
    <row r="38" spans="1:5" ht="12.75">
      <c r="A38" s="2"/>
      <c r="B38" s="2"/>
      <c r="C38" s="2"/>
      <c r="D38" s="8" t="s">
        <v>10</v>
      </c>
      <c r="E38" s="6">
        <v>0.43</v>
      </c>
    </row>
    <row r="39" spans="1:5" ht="12.75">
      <c r="A39" s="2"/>
      <c r="B39" s="5" t="s">
        <v>18</v>
      </c>
      <c r="C39" s="5"/>
      <c r="D39" s="3" t="s">
        <v>10</v>
      </c>
      <c r="E39" s="7">
        <f>E42+E44+E46+E48+E50+E52+E54</f>
        <v>9.779999999999998</v>
      </c>
    </row>
    <row r="40" spans="1:5" ht="12.75">
      <c r="A40" s="2"/>
      <c r="B40" s="2" t="s">
        <v>9</v>
      </c>
      <c r="C40" s="2"/>
      <c r="D40" s="8"/>
      <c r="E40" s="6"/>
    </row>
    <row r="41" spans="1:5" ht="12.75">
      <c r="A41" s="2"/>
      <c r="B41" s="2" t="s">
        <v>19</v>
      </c>
      <c r="C41" s="2"/>
      <c r="D41" s="8"/>
      <c r="E41" s="6"/>
    </row>
    <row r="42" spans="1:5" ht="12.75">
      <c r="A42" s="2"/>
      <c r="B42" s="2" t="s">
        <v>20</v>
      </c>
      <c r="C42" s="2"/>
      <c r="D42" s="8" t="s">
        <v>10</v>
      </c>
      <c r="E42" s="14">
        <v>0.14</v>
      </c>
    </row>
    <row r="43" spans="1:5" ht="12.75">
      <c r="A43" s="2"/>
      <c r="B43" s="2" t="s">
        <v>21</v>
      </c>
      <c r="C43" s="2"/>
      <c r="D43" s="8"/>
      <c r="E43" s="14"/>
    </row>
    <row r="44" spans="1:5" ht="12.75">
      <c r="A44" s="2"/>
      <c r="B44" s="2" t="s">
        <v>22</v>
      </c>
      <c r="C44" s="2"/>
      <c r="D44" s="8" t="s">
        <v>10</v>
      </c>
      <c r="E44" s="15">
        <v>3.3</v>
      </c>
    </row>
    <row r="45" spans="1:5" ht="12.75">
      <c r="A45" s="2"/>
      <c r="B45" s="2" t="s">
        <v>23</v>
      </c>
      <c r="C45" s="2"/>
      <c r="D45" s="8"/>
      <c r="E45" s="14"/>
    </row>
    <row r="46" spans="1:5" ht="12.75">
      <c r="A46" s="2"/>
      <c r="B46" s="2" t="s">
        <v>24</v>
      </c>
      <c r="C46" s="2"/>
      <c r="D46" s="8" t="s">
        <v>10</v>
      </c>
      <c r="E46" s="15">
        <v>0.1</v>
      </c>
    </row>
    <row r="47" spans="1:5" ht="12.75">
      <c r="A47" s="2"/>
      <c r="B47" s="2" t="s">
        <v>25</v>
      </c>
      <c r="C47" s="2"/>
      <c r="D47" s="8"/>
      <c r="E47" s="14"/>
    </row>
    <row r="48" spans="1:5" ht="12.75">
      <c r="A48" s="2"/>
      <c r="B48" s="2" t="s">
        <v>26</v>
      </c>
      <c r="C48" s="2"/>
      <c r="D48" s="8" t="s">
        <v>10</v>
      </c>
      <c r="E48" s="15">
        <v>2.98</v>
      </c>
    </row>
    <row r="49" spans="1:5" ht="12.75">
      <c r="A49" s="2"/>
      <c r="B49" s="2" t="s">
        <v>27</v>
      </c>
      <c r="C49" s="2"/>
      <c r="D49" s="8"/>
      <c r="E49" s="14"/>
    </row>
    <row r="50" spans="1:5" ht="12.75">
      <c r="A50" s="2"/>
      <c r="B50" s="2" t="s">
        <v>28</v>
      </c>
      <c r="C50" s="2"/>
      <c r="D50" s="8" t="s">
        <v>10</v>
      </c>
      <c r="E50" s="15">
        <v>2.94</v>
      </c>
    </row>
    <row r="51" spans="1:5" ht="12.75">
      <c r="A51" s="2"/>
      <c r="B51" s="2" t="s">
        <v>29</v>
      </c>
      <c r="C51" s="2"/>
      <c r="D51" s="8"/>
      <c r="E51" s="14"/>
    </row>
    <row r="52" spans="1:5" ht="12.75">
      <c r="A52" s="2"/>
      <c r="B52" s="2" t="s">
        <v>30</v>
      </c>
      <c r="C52" s="2"/>
      <c r="D52" s="8" t="s">
        <v>10</v>
      </c>
      <c r="E52" s="15">
        <v>0.2</v>
      </c>
    </row>
    <row r="53" spans="1:5" ht="12.75">
      <c r="A53" s="2"/>
      <c r="B53" s="2" t="s">
        <v>57</v>
      </c>
      <c r="C53" s="2"/>
      <c r="D53" s="8"/>
      <c r="E53" s="14"/>
    </row>
    <row r="54" spans="1:5" ht="12.75">
      <c r="A54" s="2"/>
      <c r="B54" s="2" t="s">
        <v>32</v>
      </c>
      <c r="C54" s="2"/>
      <c r="D54" s="8" t="s">
        <v>10</v>
      </c>
      <c r="E54" s="9">
        <v>0.12</v>
      </c>
    </row>
    <row r="55" spans="1:5" ht="12.75">
      <c r="A55" s="2"/>
      <c r="B55" s="2"/>
      <c r="C55" s="2"/>
      <c r="D55" s="8"/>
      <c r="E55" s="9"/>
    </row>
    <row r="56" spans="1:5" ht="12.75">
      <c r="A56" s="5" t="s">
        <v>138</v>
      </c>
      <c r="B56" s="5"/>
      <c r="C56" s="5"/>
      <c r="D56" s="3" t="s">
        <v>10</v>
      </c>
      <c r="E56" s="7">
        <f>E59+E64+E66+E67+E68</f>
        <v>7.550340000000001</v>
      </c>
    </row>
    <row r="57" spans="1:5" ht="12.75">
      <c r="A57" s="5"/>
      <c r="B57" s="5" t="s">
        <v>9</v>
      </c>
      <c r="C57" s="5"/>
      <c r="D57" s="3"/>
      <c r="E57" s="7"/>
    </row>
    <row r="58" spans="1:5" ht="12.75">
      <c r="A58" s="2"/>
      <c r="B58" s="5" t="s">
        <v>33</v>
      </c>
      <c r="C58" s="2"/>
      <c r="D58" s="8"/>
      <c r="E58" s="6"/>
    </row>
    <row r="59" spans="1:5" ht="12.75">
      <c r="A59" s="2"/>
      <c r="B59" s="5" t="s">
        <v>117</v>
      </c>
      <c r="C59" s="2"/>
      <c r="D59" s="3" t="s">
        <v>10</v>
      </c>
      <c r="E59" s="7">
        <f>E60+E63+E65+E61+E62</f>
        <v>4.670000000000001</v>
      </c>
    </row>
    <row r="60" spans="1:5" ht="12.75">
      <c r="A60" s="2"/>
      <c r="B60" s="30" t="s">
        <v>134</v>
      </c>
      <c r="C60" s="2"/>
      <c r="D60" s="8" t="s">
        <v>10</v>
      </c>
      <c r="E60" s="6">
        <v>1.07</v>
      </c>
    </row>
    <row r="61" spans="1:5" ht="12.75">
      <c r="A61" s="2"/>
      <c r="B61" s="30" t="s">
        <v>113</v>
      </c>
      <c r="C61" s="2"/>
      <c r="D61" s="8" t="s">
        <v>10</v>
      </c>
      <c r="E61" s="9">
        <v>0.88</v>
      </c>
    </row>
    <row r="62" spans="1:5" ht="12.75">
      <c r="A62" s="2"/>
      <c r="B62" s="30" t="s">
        <v>114</v>
      </c>
      <c r="C62" s="2"/>
      <c r="D62" s="8" t="s">
        <v>10</v>
      </c>
      <c r="E62" s="6">
        <v>0.19</v>
      </c>
    </row>
    <row r="63" spans="1:5" ht="12.75">
      <c r="A63" s="2"/>
      <c r="B63" s="30" t="s">
        <v>115</v>
      </c>
      <c r="C63" s="2"/>
      <c r="D63" s="8" t="s">
        <v>10</v>
      </c>
      <c r="E63" s="6">
        <v>1.83</v>
      </c>
    </row>
    <row r="64" spans="1:5" ht="12.75">
      <c r="A64" s="2"/>
      <c r="B64" s="2" t="s">
        <v>38</v>
      </c>
      <c r="C64" s="2"/>
      <c r="D64" s="8" t="s">
        <v>10</v>
      </c>
      <c r="E64" s="9">
        <v>0.3</v>
      </c>
    </row>
    <row r="65" spans="1:5" ht="12.75">
      <c r="A65" s="2"/>
      <c r="B65" s="30" t="s">
        <v>133</v>
      </c>
      <c r="C65" s="2"/>
      <c r="D65" s="8" t="s">
        <v>10</v>
      </c>
      <c r="E65" s="9">
        <v>0.7</v>
      </c>
    </row>
    <row r="66" spans="1:5" ht="12.75">
      <c r="A66" s="2"/>
      <c r="B66" s="2" t="s">
        <v>38</v>
      </c>
      <c r="C66" s="2"/>
      <c r="D66" s="8" t="s">
        <v>10</v>
      </c>
      <c r="E66" s="9">
        <v>0.22</v>
      </c>
    </row>
    <row r="67" spans="1:5" ht="12.75">
      <c r="A67" s="2"/>
      <c r="B67" s="2" t="s">
        <v>11</v>
      </c>
      <c r="C67" s="2"/>
      <c r="D67" s="8" t="s">
        <v>10</v>
      </c>
      <c r="E67" s="9">
        <f>E59*30.2/100</f>
        <v>1.4103400000000001</v>
      </c>
    </row>
    <row r="68" spans="1:5" ht="12.75">
      <c r="A68" s="2"/>
      <c r="B68" s="2" t="s">
        <v>58</v>
      </c>
      <c r="C68" s="2"/>
      <c r="D68" s="8" t="s">
        <v>10</v>
      </c>
      <c r="E68" s="9">
        <v>0.95</v>
      </c>
    </row>
    <row r="69" spans="1:5" ht="12.75">
      <c r="A69" s="5"/>
      <c r="B69" s="5"/>
      <c r="C69" s="5"/>
      <c r="D69" s="3"/>
      <c r="E69" s="3"/>
    </row>
    <row r="70" spans="1:5" ht="12.75">
      <c r="A70" s="5" t="s">
        <v>137</v>
      </c>
      <c r="B70" s="5"/>
      <c r="C70" s="5"/>
      <c r="D70" s="3" t="s">
        <v>10</v>
      </c>
      <c r="E70" s="3">
        <v>0.06</v>
      </c>
    </row>
    <row r="71" spans="1:5" ht="12.75">
      <c r="A71" s="2"/>
      <c r="B71" s="2"/>
      <c r="C71" s="2"/>
      <c r="D71" s="3"/>
      <c r="E71" s="6"/>
    </row>
    <row r="72" spans="1:5" ht="12.75">
      <c r="A72" s="5" t="s">
        <v>136</v>
      </c>
      <c r="B72" s="5"/>
      <c r="C72" s="5"/>
      <c r="D72" s="3" t="s">
        <v>10</v>
      </c>
      <c r="E72" s="7">
        <f>E74+E75+E76+E81</f>
        <v>1.0491200000000003</v>
      </c>
    </row>
    <row r="73" spans="1:5" ht="12.75">
      <c r="A73" s="5"/>
      <c r="B73" s="5" t="s">
        <v>9</v>
      </c>
      <c r="C73" s="5"/>
      <c r="D73" s="8"/>
      <c r="E73" s="7"/>
    </row>
    <row r="74" spans="1:5" ht="12.75">
      <c r="A74" s="6" t="s">
        <v>82</v>
      </c>
      <c r="B74" s="2" t="s">
        <v>39</v>
      </c>
      <c r="C74" s="2"/>
      <c r="D74" s="8" t="s">
        <v>10</v>
      </c>
      <c r="E74" s="9">
        <v>0.56</v>
      </c>
    </row>
    <row r="75" spans="1:5" ht="12.75">
      <c r="A75" s="6" t="s">
        <v>83</v>
      </c>
      <c r="B75" s="2" t="s">
        <v>11</v>
      </c>
      <c r="C75" s="2"/>
      <c r="D75" s="8" t="s">
        <v>10</v>
      </c>
      <c r="E75" s="9">
        <f>E74*30.2/100</f>
        <v>0.16912000000000002</v>
      </c>
    </row>
    <row r="76" spans="1:5" ht="12.75">
      <c r="A76" s="6"/>
      <c r="B76" s="2" t="s">
        <v>40</v>
      </c>
      <c r="C76" s="2"/>
      <c r="D76" s="16" t="s">
        <v>10</v>
      </c>
      <c r="E76" s="9">
        <v>0.2</v>
      </c>
    </row>
    <row r="77" spans="1:5" ht="12.75">
      <c r="A77" s="6" t="s">
        <v>84</v>
      </c>
      <c r="B77" s="30" t="s">
        <v>41</v>
      </c>
      <c r="C77" s="2"/>
      <c r="D77" s="3"/>
      <c r="E77" s="2"/>
    </row>
    <row r="78" spans="1:5" ht="12.75">
      <c r="A78" s="6"/>
      <c r="B78" s="30" t="s">
        <v>42</v>
      </c>
      <c r="C78" s="2"/>
      <c r="D78" s="8"/>
      <c r="E78" s="6"/>
    </row>
    <row r="79" spans="1:5" ht="12.75">
      <c r="A79" s="6"/>
      <c r="B79" s="30" t="s">
        <v>43</v>
      </c>
      <c r="C79" s="2"/>
      <c r="D79" s="8"/>
      <c r="E79" s="6"/>
    </row>
    <row r="80" spans="1:5" ht="12.75">
      <c r="A80" s="6"/>
      <c r="B80" s="30" t="s">
        <v>93</v>
      </c>
      <c r="C80" s="2"/>
      <c r="D80" s="8"/>
      <c r="E80" s="8"/>
    </row>
    <row r="81" spans="1:5" ht="12.75">
      <c r="A81" s="6" t="s">
        <v>85</v>
      </c>
      <c r="B81" s="2" t="s">
        <v>81</v>
      </c>
      <c r="C81" s="2"/>
      <c r="D81" s="8" t="s">
        <v>10</v>
      </c>
      <c r="E81" s="67">
        <f>E83+E84</f>
        <v>0.12000000000000001</v>
      </c>
    </row>
    <row r="82" spans="1:5" ht="12.75">
      <c r="A82" s="2"/>
      <c r="B82" s="2" t="s">
        <v>9</v>
      </c>
      <c r="C82" s="2"/>
      <c r="D82" s="8"/>
      <c r="E82" s="6"/>
    </row>
    <row r="83" spans="1:5" ht="12.75">
      <c r="A83" s="2"/>
      <c r="B83" s="30" t="s">
        <v>118</v>
      </c>
      <c r="C83" s="2"/>
      <c r="D83" s="3"/>
      <c r="E83" s="9">
        <v>0.1</v>
      </c>
    </row>
    <row r="84" spans="1:5" ht="12.75">
      <c r="A84" s="2"/>
      <c r="B84" s="30" t="s">
        <v>119</v>
      </c>
      <c r="C84" s="2"/>
      <c r="D84" s="3"/>
      <c r="E84" s="6">
        <v>0.02</v>
      </c>
    </row>
    <row r="85" spans="1:5" ht="12.75">
      <c r="A85" s="78" t="s">
        <v>135</v>
      </c>
      <c r="B85" s="5" t="s">
        <v>59</v>
      </c>
      <c r="C85" s="5"/>
      <c r="D85" s="3" t="s">
        <v>10</v>
      </c>
      <c r="E85" s="3">
        <f>E87+E88+E89</f>
        <v>0.74</v>
      </c>
    </row>
    <row r="86" spans="1:5" ht="12.75">
      <c r="A86" s="2"/>
      <c r="B86" s="2" t="s">
        <v>9</v>
      </c>
      <c r="C86" s="2"/>
      <c r="D86" s="8"/>
      <c r="E86" s="6"/>
    </row>
    <row r="87" spans="1:5" ht="12.75">
      <c r="A87" s="2"/>
      <c r="B87" s="30" t="s">
        <v>120</v>
      </c>
      <c r="C87" s="2"/>
      <c r="D87" s="8" t="s">
        <v>10</v>
      </c>
      <c r="E87" s="6">
        <v>0.45</v>
      </c>
    </row>
    <row r="88" spans="1:5" ht="12.75">
      <c r="A88" s="2"/>
      <c r="B88" s="30" t="s">
        <v>121</v>
      </c>
      <c r="C88" s="2"/>
      <c r="D88" s="8" t="s">
        <v>10</v>
      </c>
      <c r="E88" s="6">
        <v>0.06</v>
      </c>
    </row>
    <row r="89" spans="1:5" ht="12.75">
      <c r="A89" s="2"/>
      <c r="B89" s="30" t="s">
        <v>122</v>
      </c>
      <c r="C89" s="2"/>
      <c r="D89" s="3" t="s">
        <v>10</v>
      </c>
      <c r="E89" s="6">
        <v>0.23</v>
      </c>
    </row>
    <row r="90" spans="1:5" ht="12.75">
      <c r="A90" s="2"/>
      <c r="B90" s="30"/>
      <c r="C90" s="2"/>
      <c r="D90" s="3"/>
      <c r="E90" s="6"/>
    </row>
    <row r="91" spans="1:5" ht="12.75">
      <c r="A91" s="3">
        <v>2.7</v>
      </c>
      <c r="B91" s="5" t="s">
        <v>124</v>
      </c>
      <c r="C91" s="2"/>
      <c r="D91" s="3" t="s">
        <v>10</v>
      </c>
      <c r="E91" s="7">
        <f>E93+E94+E95+E96</f>
        <v>1.9020000000000001</v>
      </c>
    </row>
    <row r="92" spans="1:5" ht="12.75">
      <c r="A92" s="2"/>
      <c r="B92" s="76" t="s">
        <v>9</v>
      </c>
      <c r="C92" s="77"/>
      <c r="D92" s="3"/>
      <c r="E92" s="6"/>
    </row>
    <row r="93" spans="1:5" ht="12.75">
      <c r="A93" s="2"/>
      <c r="B93" s="76" t="s">
        <v>125</v>
      </c>
      <c r="C93" s="77"/>
      <c r="D93" s="8" t="s">
        <v>10</v>
      </c>
      <c r="E93" s="9">
        <v>1</v>
      </c>
    </row>
    <row r="94" spans="1:5" ht="12.75">
      <c r="A94" s="2"/>
      <c r="B94" s="76" t="s">
        <v>11</v>
      </c>
      <c r="C94" s="77"/>
      <c r="D94" s="8" t="s">
        <v>10</v>
      </c>
      <c r="E94" s="9">
        <f>E93*30.2/100</f>
        <v>0.302</v>
      </c>
    </row>
    <row r="95" spans="1:5" ht="12.75">
      <c r="A95" s="2"/>
      <c r="B95" s="76" t="s">
        <v>126</v>
      </c>
      <c r="C95" s="77"/>
      <c r="D95" s="8" t="s">
        <v>10</v>
      </c>
      <c r="E95" s="6">
        <v>0.12</v>
      </c>
    </row>
    <row r="96" spans="1:5" ht="12.75">
      <c r="A96" s="2"/>
      <c r="B96" s="76" t="s">
        <v>127</v>
      </c>
      <c r="C96" s="77"/>
      <c r="D96" s="8" t="s">
        <v>10</v>
      </c>
      <c r="E96" s="9">
        <v>0.48</v>
      </c>
    </row>
    <row r="97" spans="1:5" ht="12.75">
      <c r="A97" s="2"/>
      <c r="B97" s="30"/>
      <c r="C97" s="2"/>
      <c r="D97" s="3"/>
      <c r="E97" s="6"/>
    </row>
    <row r="98" spans="1:5" ht="12.75">
      <c r="A98" s="2"/>
      <c r="B98" s="2"/>
      <c r="C98" s="2"/>
      <c r="D98" s="3"/>
      <c r="E98" s="6"/>
    </row>
    <row r="99" spans="1:5" ht="12.75">
      <c r="A99" s="5" t="s">
        <v>141</v>
      </c>
      <c r="B99" s="5"/>
      <c r="C99" s="5"/>
      <c r="D99" s="3" t="s">
        <v>10</v>
      </c>
      <c r="E99" s="3">
        <v>0.01</v>
      </c>
    </row>
    <row r="100" spans="1:5" ht="12.75">
      <c r="A100" s="2"/>
      <c r="B100" s="2" t="s">
        <v>9</v>
      </c>
      <c r="C100" s="2"/>
      <c r="D100" s="8"/>
      <c r="E100" s="6"/>
    </row>
    <row r="101" spans="1:5" ht="12.75">
      <c r="A101" s="2"/>
      <c r="B101" s="30" t="s">
        <v>123</v>
      </c>
      <c r="C101" s="2"/>
      <c r="D101" s="8" t="s">
        <v>10</v>
      </c>
      <c r="E101" s="6">
        <v>0.01</v>
      </c>
    </row>
    <row r="102" spans="1:5" ht="12.75">
      <c r="A102" s="2"/>
      <c r="B102" s="2"/>
      <c r="C102" s="2"/>
      <c r="D102" s="3"/>
      <c r="E102" s="6"/>
    </row>
    <row r="103" spans="1:5" ht="12.75">
      <c r="A103" s="5" t="s">
        <v>50</v>
      </c>
      <c r="B103" s="5"/>
      <c r="C103" s="5"/>
      <c r="D103" s="3" t="s">
        <v>10</v>
      </c>
      <c r="E103" s="7">
        <f>E14+E30+E56+E70+E72+E85+E99+E91</f>
        <v>28.753880000000002</v>
      </c>
    </row>
    <row r="104" spans="1:5" ht="12.75">
      <c r="A104" s="5" t="s">
        <v>51</v>
      </c>
      <c r="B104" s="5"/>
      <c r="C104" s="5"/>
      <c r="D104" s="3" t="s">
        <v>10</v>
      </c>
      <c r="E104" s="3">
        <v>5.17</v>
      </c>
    </row>
    <row r="105" spans="1:5" ht="12.75">
      <c r="A105" s="88" t="s">
        <v>52</v>
      </c>
      <c r="B105" s="88"/>
      <c r="C105" s="5"/>
      <c r="D105" s="3" t="s">
        <v>10</v>
      </c>
      <c r="E105" s="7">
        <f>E103+E104</f>
        <v>33.923880000000004</v>
      </c>
    </row>
    <row r="106" spans="1:5" ht="12.75">
      <c r="A106" s="10"/>
      <c r="B106" s="10"/>
      <c r="C106" s="11"/>
      <c r="D106" s="1"/>
      <c r="E106" s="12"/>
    </row>
    <row r="107" spans="1:5" ht="12.75">
      <c r="A107" s="10"/>
      <c r="B107" s="10"/>
      <c r="C107" s="11"/>
      <c r="D107" s="1"/>
      <c r="E107" s="12"/>
    </row>
    <row r="108" spans="1:5" ht="12.75">
      <c r="A108" s="10"/>
      <c r="B108" s="10"/>
      <c r="C108" s="11"/>
      <c r="D108" s="1"/>
      <c r="E108" s="12"/>
    </row>
    <row r="109" spans="1:5" ht="12.75">
      <c r="A109" s="10"/>
      <c r="B109" s="13" t="s">
        <v>67</v>
      </c>
      <c r="C109" s="11"/>
      <c r="D109" s="1"/>
      <c r="E109" s="12"/>
    </row>
    <row r="110" spans="1:5" ht="12.75">
      <c r="A110" s="10"/>
      <c r="B110" s="10"/>
      <c r="C110" s="11"/>
      <c r="D110" s="1"/>
      <c r="E110" s="12"/>
    </row>
    <row r="111" spans="1:5" ht="12.75">
      <c r="A111" s="10"/>
      <c r="B111" s="13" t="s">
        <v>68</v>
      </c>
      <c r="C111" s="11"/>
      <c r="D111" s="1"/>
      <c r="E111" s="12"/>
    </row>
    <row r="112" spans="1:5" ht="12.75">
      <c r="A112" s="10"/>
      <c r="B112" s="10"/>
      <c r="C112" s="11"/>
      <c r="D112" s="1"/>
      <c r="E112" s="12"/>
    </row>
    <row r="113" spans="1:5" ht="12.75">
      <c r="A113" s="10"/>
      <c r="B113" s="87" t="s">
        <v>66</v>
      </c>
      <c r="C113" s="87"/>
      <c r="D113" s="1"/>
      <c r="E113" s="12"/>
    </row>
    <row r="114" spans="1:5" ht="12.75">
      <c r="A114" s="10"/>
      <c r="B114" s="10"/>
      <c r="C114" s="11"/>
      <c r="D114" s="1"/>
      <c r="E114" s="12"/>
    </row>
    <row r="115" spans="1:5" ht="12.75">
      <c r="A115" s="10"/>
      <c r="B115" s="10"/>
      <c r="C115" s="11"/>
      <c r="D115" s="1"/>
      <c r="E115" s="12"/>
    </row>
    <row r="116" spans="1:5" ht="12.75">
      <c r="A116" s="10"/>
      <c r="B116" s="10"/>
      <c r="C116" s="11"/>
      <c r="D116" s="1"/>
      <c r="E116" s="12"/>
    </row>
    <row r="117" spans="1:5" ht="12.75">
      <c r="A117" s="10"/>
      <c r="B117" s="10"/>
      <c r="C117" s="11"/>
      <c r="D117" s="1"/>
      <c r="E117" s="12"/>
    </row>
    <row r="118" spans="1:5" ht="12.75">
      <c r="A118" s="10"/>
      <c r="B118" s="10"/>
      <c r="C118" s="11"/>
      <c r="D118" s="1"/>
      <c r="E118" s="12"/>
    </row>
  </sheetData>
  <mergeCells count="6">
    <mergeCell ref="B113:C113"/>
    <mergeCell ref="A105:B105"/>
    <mergeCell ref="A1:E1"/>
    <mergeCell ref="A2:E2"/>
    <mergeCell ref="A3:E3"/>
    <mergeCell ref="A4:B4"/>
  </mergeCells>
  <printOptions/>
  <pageMargins left="0.75" right="0.18" top="0.38" bottom="0.55" header="0.26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7">
      <selection activeCell="I28" sqref="I28"/>
    </sheetView>
  </sheetViews>
  <sheetFormatPr defaultColWidth="9.140625" defaultRowHeight="12.75"/>
  <cols>
    <col min="1" max="1" width="5.140625" style="0" customWidth="1"/>
    <col min="2" max="2" width="21.8515625" style="0" customWidth="1"/>
    <col min="4" max="4" width="40.00390625" style="0" customWidth="1"/>
    <col min="6" max="6" width="11.28125" style="0" customWidth="1"/>
  </cols>
  <sheetData>
    <row r="1" spans="1:6" ht="12.75">
      <c r="A1" s="81" t="s">
        <v>53</v>
      </c>
      <c r="B1" s="89"/>
      <c r="C1" s="89"/>
      <c r="D1" s="89"/>
      <c r="E1" s="89"/>
      <c r="F1" s="82"/>
    </row>
    <row r="2" spans="1:6" ht="12.75">
      <c r="A2" s="81" t="s">
        <v>1</v>
      </c>
      <c r="B2" s="89"/>
      <c r="C2" s="89"/>
      <c r="D2" s="89"/>
      <c r="E2" s="89"/>
      <c r="F2" s="82"/>
    </row>
    <row r="3" spans="1:6" ht="12.75">
      <c r="A3" s="81" t="s">
        <v>60</v>
      </c>
      <c r="B3" s="96"/>
      <c r="C3" s="96"/>
      <c r="D3" s="96"/>
      <c r="E3" s="89"/>
      <c r="F3" s="82"/>
    </row>
    <row r="4" spans="1:6" ht="38.25">
      <c r="A4" s="24"/>
      <c r="B4" s="97" t="s">
        <v>3</v>
      </c>
      <c r="C4" s="96"/>
      <c r="D4" s="98"/>
      <c r="E4" s="25" t="s">
        <v>4</v>
      </c>
      <c r="F4" s="4" t="s">
        <v>55</v>
      </c>
    </row>
    <row r="5" spans="1:6" ht="12.75">
      <c r="A5" s="35"/>
      <c r="B5" s="51"/>
      <c r="C5" s="52"/>
      <c r="D5" s="53"/>
      <c r="E5" s="58"/>
      <c r="F5" s="2"/>
    </row>
    <row r="6" spans="1:6" ht="12.75">
      <c r="A6" s="36"/>
      <c r="B6" s="36"/>
      <c r="C6" s="47"/>
      <c r="D6" s="40"/>
      <c r="E6" s="58"/>
      <c r="F6" s="2"/>
    </row>
    <row r="7" spans="1:6" ht="12.75">
      <c r="A7" s="83" t="s">
        <v>90</v>
      </c>
      <c r="B7" s="99"/>
      <c r="C7" s="99"/>
      <c r="D7" s="84"/>
      <c r="E7" s="58"/>
      <c r="F7" s="2"/>
    </row>
    <row r="8" spans="1:6" ht="12.75">
      <c r="A8" s="36"/>
      <c r="B8" s="35"/>
      <c r="C8" s="56"/>
      <c r="D8" s="57"/>
      <c r="E8" s="58"/>
      <c r="F8" s="2"/>
    </row>
    <row r="9" spans="1:6" ht="12.75">
      <c r="A9" s="43" t="s">
        <v>88</v>
      </c>
      <c r="B9" s="50"/>
      <c r="C9" s="50"/>
      <c r="D9" s="50"/>
      <c r="E9" s="6" t="s">
        <v>6</v>
      </c>
      <c r="F9" s="6">
        <v>14468.5</v>
      </c>
    </row>
    <row r="10" spans="1:6" ht="12.75">
      <c r="A10" s="51" t="s">
        <v>74</v>
      </c>
      <c r="B10" s="52"/>
      <c r="C10" s="52"/>
      <c r="D10" s="53"/>
      <c r="E10" s="58" t="s">
        <v>6</v>
      </c>
      <c r="F10" s="6">
        <v>502.3</v>
      </c>
    </row>
    <row r="11" spans="1:6" ht="12.75">
      <c r="A11" s="83" t="s">
        <v>91</v>
      </c>
      <c r="B11" s="99"/>
      <c r="C11" s="99"/>
      <c r="D11" s="84"/>
      <c r="E11" s="58"/>
      <c r="F11" s="6"/>
    </row>
    <row r="12" spans="1:6" ht="12.75">
      <c r="A12" s="60" t="s">
        <v>7</v>
      </c>
      <c r="B12" s="60"/>
      <c r="C12" s="50"/>
      <c r="D12" s="50"/>
      <c r="E12" s="33" t="s">
        <v>10</v>
      </c>
      <c r="F12" s="34">
        <f>F103</f>
        <v>33.61288</v>
      </c>
    </row>
    <row r="13" spans="1:6" ht="12.75">
      <c r="A13" s="5"/>
      <c r="B13" s="37"/>
      <c r="C13" s="47"/>
      <c r="D13" s="40"/>
      <c r="E13" s="26"/>
      <c r="F13" s="48"/>
    </row>
    <row r="14" spans="1:6" ht="12.75">
      <c r="A14" s="42" t="s">
        <v>148</v>
      </c>
      <c r="B14" s="42"/>
      <c r="C14" s="42"/>
      <c r="D14" s="42"/>
      <c r="E14" s="44" t="s">
        <v>10</v>
      </c>
      <c r="F14" s="45">
        <f>F18+F28+F29+F30</f>
        <v>5.821420000000001</v>
      </c>
    </row>
    <row r="15" spans="1:6" ht="12.75">
      <c r="A15" s="5" t="s">
        <v>79</v>
      </c>
      <c r="B15" s="32"/>
      <c r="C15" s="32"/>
      <c r="D15" s="32"/>
      <c r="E15" s="6"/>
      <c r="F15" s="3"/>
    </row>
    <row r="16" spans="1:6" ht="12.75">
      <c r="A16" s="37"/>
      <c r="B16" s="38" t="s">
        <v>9</v>
      </c>
      <c r="C16" s="46"/>
      <c r="D16" s="18"/>
      <c r="E16" s="58"/>
      <c r="F16" s="3"/>
    </row>
    <row r="17" spans="1:6" ht="12.75">
      <c r="A17" s="2"/>
      <c r="B17" s="2" t="s">
        <v>150</v>
      </c>
      <c r="C17" s="50"/>
      <c r="D17" s="50"/>
      <c r="E17" s="3"/>
      <c r="F17" s="6"/>
    </row>
    <row r="18" spans="1:6" ht="12.75">
      <c r="A18" s="36"/>
      <c r="B18" s="36" t="s">
        <v>77</v>
      </c>
      <c r="C18" s="47"/>
      <c r="D18" s="40"/>
      <c r="E18" s="25" t="s">
        <v>10</v>
      </c>
      <c r="F18" s="7">
        <f>F20+F22+F24+F25+F26+F27</f>
        <v>4.210000000000001</v>
      </c>
    </row>
    <row r="19" spans="1:6" ht="12.75">
      <c r="A19" s="2"/>
      <c r="B19" s="69" t="s">
        <v>107</v>
      </c>
      <c r="C19" s="69"/>
      <c r="D19" s="69"/>
      <c r="E19" s="8" t="s">
        <v>6</v>
      </c>
      <c r="F19" s="6">
        <v>12099.4</v>
      </c>
    </row>
    <row r="20" spans="1:6" ht="12.75">
      <c r="A20" s="36"/>
      <c r="B20" s="39" t="s">
        <v>108</v>
      </c>
      <c r="C20" s="70"/>
      <c r="D20" s="41"/>
      <c r="E20" s="49" t="s">
        <v>10</v>
      </c>
      <c r="F20" s="6">
        <v>1.58</v>
      </c>
    </row>
    <row r="21" spans="1:6" ht="12.75">
      <c r="A21" s="2"/>
      <c r="B21" s="69" t="s">
        <v>109</v>
      </c>
      <c r="C21" s="69"/>
      <c r="D21" s="69"/>
      <c r="E21" s="8" t="s">
        <v>6</v>
      </c>
      <c r="F21" s="6">
        <v>3757</v>
      </c>
    </row>
    <row r="22" spans="1:6" ht="12.75">
      <c r="A22" s="36"/>
      <c r="B22" s="39" t="s">
        <v>110</v>
      </c>
      <c r="C22" s="70"/>
      <c r="D22" s="41"/>
      <c r="E22" s="49" t="s">
        <v>10</v>
      </c>
      <c r="F22" s="6">
        <v>0.02</v>
      </c>
    </row>
    <row r="23" spans="1:6" ht="12.75">
      <c r="A23" s="2"/>
      <c r="B23" s="69" t="s">
        <v>98</v>
      </c>
      <c r="C23" s="69"/>
      <c r="D23" s="69"/>
      <c r="E23" s="8" t="s">
        <v>6</v>
      </c>
      <c r="F23" s="6">
        <v>2283</v>
      </c>
    </row>
    <row r="24" spans="1:6" ht="12.75">
      <c r="A24" s="36"/>
      <c r="B24" s="39" t="s">
        <v>99</v>
      </c>
      <c r="C24" s="70"/>
      <c r="D24" s="41"/>
      <c r="E24" s="49" t="s">
        <v>10</v>
      </c>
      <c r="F24" s="9">
        <v>1.33</v>
      </c>
    </row>
    <row r="25" spans="1:6" ht="12.75">
      <c r="A25" s="2"/>
      <c r="B25" s="69" t="s">
        <v>116</v>
      </c>
      <c r="C25" s="69"/>
      <c r="D25" s="69"/>
      <c r="E25" s="8" t="s">
        <v>10</v>
      </c>
      <c r="F25" s="6">
        <v>0.72</v>
      </c>
    </row>
    <row r="26" spans="1:6" ht="12.75">
      <c r="A26" s="36"/>
      <c r="B26" s="71" t="s">
        <v>111</v>
      </c>
      <c r="C26" s="72"/>
      <c r="D26" s="73"/>
      <c r="E26" s="49" t="s">
        <v>10</v>
      </c>
      <c r="F26" s="6">
        <v>0.24</v>
      </c>
    </row>
    <row r="27" spans="1:6" ht="12.75">
      <c r="A27" s="36"/>
      <c r="B27" s="39" t="s">
        <v>112</v>
      </c>
      <c r="C27" s="70"/>
      <c r="D27" s="41"/>
      <c r="E27" s="49" t="s">
        <v>10</v>
      </c>
      <c r="F27" s="9">
        <v>0.32</v>
      </c>
    </row>
    <row r="28" spans="1:6" ht="12.75">
      <c r="A28" s="36"/>
      <c r="B28" s="36" t="s">
        <v>11</v>
      </c>
      <c r="C28" s="47"/>
      <c r="D28" s="40"/>
      <c r="E28" s="49" t="s">
        <v>10</v>
      </c>
      <c r="F28" s="9">
        <f>F18*30.2/100</f>
        <v>1.2714200000000002</v>
      </c>
    </row>
    <row r="29" spans="1:6" ht="12.75">
      <c r="A29" s="36"/>
      <c r="B29" s="36" t="s">
        <v>12</v>
      </c>
      <c r="C29" s="47"/>
      <c r="D29" s="40"/>
      <c r="E29" s="49" t="s">
        <v>10</v>
      </c>
      <c r="F29" s="9">
        <v>0.1</v>
      </c>
    </row>
    <row r="30" spans="1:6" ht="12.75">
      <c r="A30" s="36"/>
      <c r="B30" s="36" t="s">
        <v>13</v>
      </c>
      <c r="C30" s="47"/>
      <c r="D30" s="40"/>
      <c r="E30" s="49" t="s">
        <v>10</v>
      </c>
      <c r="F30" s="6">
        <v>0.24</v>
      </c>
    </row>
    <row r="31" spans="1:6" ht="12.75">
      <c r="A31" s="21" t="s">
        <v>147</v>
      </c>
      <c r="B31" s="37"/>
      <c r="C31" s="46"/>
      <c r="D31" s="18"/>
      <c r="E31" s="25" t="s">
        <v>10</v>
      </c>
      <c r="F31" s="7">
        <f>F34+F40</f>
        <v>12.299999999999997</v>
      </c>
    </row>
    <row r="32" spans="1:6" ht="12.75">
      <c r="A32" s="36"/>
      <c r="B32" s="36" t="s">
        <v>14</v>
      </c>
      <c r="C32" s="47"/>
      <c r="D32" s="40"/>
      <c r="E32" s="25"/>
      <c r="F32" s="6"/>
    </row>
    <row r="33" spans="1:6" ht="12.75">
      <c r="A33" s="36"/>
      <c r="B33" s="37" t="s">
        <v>89</v>
      </c>
      <c r="C33" s="47"/>
      <c r="D33" s="40"/>
      <c r="E33" s="25" t="s">
        <v>15</v>
      </c>
      <c r="F33" s="3">
        <f>F36+F38</f>
        <v>77069</v>
      </c>
    </row>
    <row r="34" spans="1:6" ht="12.75">
      <c r="A34" s="36"/>
      <c r="B34" s="36"/>
      <c r="C34" s="47"/>
      <c r="D34" s="40"/>
      <c r="E34" s="25" t="s">
        <v>10</v>
      </c>
      <c r="F34" s="7">
        <f>F37+F39</f>
        <v>1.7999999999999998</v>
      </c>
    </row>
    <row r="35" spans="1:6" ht="12.75">
      <c r="A35" s="36"/>
      <c r="B35" s="36" t="s">
        <v>9</v>
      </c>
      <c r="C35" s="47"/>
      <c r="D35" s="40"/>
      <c r="E35" s="49"/>
      <c r="F35" s="6"/>
    </row>
    <row r="36" spans="1:6" ht="12.75">
      <c r="A36" s="36"/>
      <c r="B36" s="36" t="s">
        <v>56</v>
      </c>
      <c r="C36" s="47"/>
      <c r="D36" s="40"/>
      <c r="E36" s="49" t="s">
        <v>15</v>
      </c>
      <c r="F36" s="6">
        <v>27710</v>
      </c>
    </row>
    <row r="37" spans="1:6" ht="12.75">
      <c r="A37" s="36"/>
      <c r="B37" s="36"/>
      <c r="C37" s="47"/>
      <c r="D37" s="40"/>
      <c r="E37" s="49" t="s">
        <v>10</v>
      </c>
      <c r="F37" s="9">
        <v>0.66</v>
      </c>
    </row>
    <row r="38" spans="1:6" ht="12.75">
      <c r="A38" s="36"/>
      <c r="B38" s="36" t="s">
        <v>17</v>
      </c>
      <c r="C38" s="47"/>
      <c r="D38" s="40"/>
      <c r="E38" s="49" t="s">
        <v>15</v>
      </c>
      <c r="F38" s="6">
        <v>49359</v>
      </c>
    </row>
    <row r="39" spans="1:6" ht="12.75">
      <c r="A39" s="36"/>
      <c r="B39" s="36"/>
      <c r="C39" s="47"/>
      <c r="D39" s="40"/>
      <c r="E39" s="49" t="s">
        <v>10</v>
      </c>
      <c r="F39" s="9">
        <v>1.14</v>
      </c>
    </row>
    <row r="40" spans="1:6" ht="12.75">
      <c r="A40" s="36"/>
      <c r="B40" s="37" t="s">
        <v>18</v>
      </c>
      <c r="C40" s="46"/>
      <c r="D40" s="18"/>
      <c r="E40" s="25" t="s">
        <v>10</v>
      </c>
      <c r="F40" s="7">
        <f>F43+F45+F47+F49+F51+F53</f>
        <v>10.499999999999998</v>
      </c>
    </row>
    <row r="41" spans="1:6" ht="12.75">
      <c r="A41" s="36"/>
      <c r="B41" s="36" t="s">
        <v>9</v>
      </c>
      <c r="C41" s="47"/>
      <c r="D41" s="40"/>
      <c r="E41" s="49"/>
      <c r="F41" s="6"/>
    </row>
    <row r="42" spans="1:6" ht="12.75">
      <c r="A42" s="36"/>
      <c r="B42" s="36" t="s">
        <v>19</v>
      </c>
      <c r="C42" s="47"/>
      <c r="D42" s="40"/>
      <c r="E42" s="49"/>
      <c r="F42" s="6"/>
    </row>
    <row r="43" spans="1:6" ht="12.75">
      <c r="A43" s="36"/>
      <c r="B43" s="36" t="s">
        <v>20</v>
      </c>
      <c r="C43" s="47"/>
      <c r="D43" s="40"/>
      <c r="E43" s="49" t="s">
        <v>10</v>
      </c>
      <c r="F43" s="6">
        <v>0.14</v>
      </c>
    </row>
    <row r="44" spans="1:6" ht="12.75">
      <c r="A44" s="36"/>
      <c r="B44" s="36" t="s">
        <v>21</v>
      </c>
      <c r="C44" s="47"/>
      <c r="D44" s="40"/>
      <c r="E44" s="49"/>
      <c r="F44" s="6"/>
    </row>
    <row r="45" spans="1:6" ht="12.75">
      <c r="A45" s="36"/>
      <c r="B45" s="36" t="s">
        <v>22</v>
      </c>
      <c r="C45" s="47"/>
      <c r="D45" s="40"/>
      <c r="E45" s="49" t="s">
        <v>10</v>
      </c>
      <c r="F45" s="9">
        <v>3.3</v>
      </c>
    </row>
    <row r="46" spans="1:6" ht="12.75">
      <c r="A46" s="36"/>
      <c r="B46" s="36" t="s">
        <v>23</v>
      </c>
      <c r="C46" s="47"/>
      <c r="D46" s="40"/>
      <c r="E46" s="49"/>
      <c r="F46" s="9"/>
    </row>
    <row r="47" spans="1:6" ht="12.75">
      <c r="A47" s="36"/>
      <c r="B47" s="36" t="s">
        <v>24</v>
      </c>
      <c r="C47" s="47"/>
      <c r="D47" s="40"/>
      <c r="E47" s="49" t="s">
        <v>10</v>
      </c>
      <c r="F47" s="9">
        <v>0.1</v>
      </c>
    </row>
    <row r="48" spans="1:6" ht="12.75">
      <c r="A48" s="36"/>
      <c r="B48" s="36" t="s">
        <v>25</v>
      </c>
      <c r="C48" s="47"/>
      <c r="D48" s="40"/>
      <c r="E48" s="49"/>
      <c r="F48" s="6"/>
    </row>
    <row r="49" spans="1:6" ht="12.75">
      <c r="A49" s="36"/>
      <c r="B49" s="36" t="s">
        <v>26</v>
      </c>
      <c r="C49" s="47"/>
      <c r="D49" s="40"/>
      <c r="E49" s="49" t="s">
        <v>10</v>
      </c>
      <c r="F49" s="9">
        <v>3.4</v>
      </c>
    </row>
    <row r="50" spans="1:6" ht="12.75">
      <c r="A50" s="36"/>
      <c r="B50" s="35" t="s">
        <v>27</v>
      </c>
      <c r="C50" s="56"/>
      <c r="D50" s="57"/>
      <c r="E50" s="49"/>
      <c r="F50" s="6"/>
    </row>
    <row r="51" spans="1:6" ht="12.75">
      <c r="A51" s="36"/>
      <c r="B51" s="54" t="s">
        <v>28</v>
      </c>
      <c r="C51" s="17"/>
      <c r="D51" s="55"/>
      <c r="E51" s="49" t="s">
        <v>10</v>
      </c>
      <c r="F51" s="9">
        <v>3.36</v>
      </c>
    </row>
    <row r="52" spans="1:6" ht="12.75">
      <c r="A52" s="36"/>
      <c r="B52" s="36" t="s">
        <v>29</v>
      </c>
      <c r="C52" s="47"/>
      <c r="D52" s="40"/>
      <c r="E52" s="49"/>
      <c r="F52" s="6"/>
    </row>
    <row r="53" spans="1:6" ht="12.75">
      <c r="A53" s="36"/>
      <c r="B53" s="54" t="s">
        <v>30</v>
      </c>
      <c r="C53" s="17"/>
      <c r="D53" s="55"/>
      <c r="E53" s="49" t="s">
        <v>10</v>
      </c>
      <c r="F53" s="9">
        <v>0.2</v>
      </c>
    </row>
    <row r="54" spans="1:6" ht="12.75">
      <c r="A54" s="37"/>
      <c r="B54" s="37"/>
      <c r="C54" s="46"/>
      <c r="D54" s="18"/>
      <c r="E54" s="25"/>
      <c r="F54" s="3"/>
    </row>
    <row r="55" spans="1:6" ht="12.75">
      <c r="A55" s="37" t="s">
        <v>146</v>
      </c>
      <c r="B55" s="37"/>
      <c r="C55" s="46"/>
      <c r="D55" s="18"/>
      <c r="E55" s="25" t="s">
        <v>10</v>
      </c>
      <c r="F55" s="7">
        <f>F57+F63+F65+F66</f>
        <v>6.600339999999999</v>
      </c>
    </row>
    <row r="56" spans="1:6" ht="12.75">
      <c r="A56" s="37"/>
      <c r="B56" s="61" t="s">
        <v>33</v>
      </c>
      <c r="C56" s="61"/>
      <c r="D56" s="61"/>
      <c r="E56" s="49"/>
      <c r="F56" s="3"/>
    </row>
    <row r="57" spans="1:6" ht="12.75">
      <c r="A57" s="36"/>
      <c r="B57" s="62" t="s">
        <v>34</v>
      </c>
      <c r="C57" s="63"/>
      <c r="D57" s="64"/>
      <c r="E57" s="25" t="s">
        <v>10</v>
      </c>
      <c r="F57" s="7">
        <f>F59+F60+F61+F62+F64</f>
        <v>4.67</v>
      </c>
    </row>
    <row r="58" spans="1:6" ht="12.75">
      <c r="A58" s="36"/>
      <c r="B58" s="36" t="s">
        <v>9</v>
      </c>
      <c r="C58" s="47"/>
      <c r="D58" s="40"/>
      <c r="E58" s="49"/>
      <c r="F58" s="6"/>
    </row>
    <row r="59" spans="1:6" ht="12.75">
      <c r="A59" s="2"/>
      <c r="B59" s="74" t="s">
        <v>134</v>
      </c>
      <c r="C59" s="74"/>
      <c r="D59" s="74"/>
      <c r="E59" s="8" t="s">
        <v>10</v>
      </c>
      <c r="F59" s="6">
        <v>1.07</v>
      </c>
    </row>
    <row r="60" spans="1:6" ht="12.75">
      <c r="A60" s="2"/>
      <c r="B60" s="30" t="s">
        <v>113</v>
      </c>
      <c r="C60" s="30"/>
      <c r="D60" s="30"/>
      <c r="E60" s="8" t="s">
        <v>10</v>
      </c>
      <c r="F60" s="9">
        <v>0.88</v>
      </c>
    </row>
    <row r="61" spans="1:6" ht="12.75">
      <c r="A61" s="2"/>
      <c r="B61" s="30" t="s">
        <v>114</v>
      </c>
      <c r="C61" s="30"/>
      <c r="D61" s="30"/>
      <c r="E61" s="8" t="s">
        <v>10</v>
      </c>
      <c r="F61" s="6">
        <v>0.19</v>
      </c>
    </row>
    <row r="62" spans="1:6" ht="12.75">
      <c r="A62" s="2"/>
      <c r="B62" s="75" t="s">
        <v>115</v>
      </c>
      <c r="C62" s="75"/>
      <c r="D62" s="75"/>
      <c r="E62" s="8" t="s">
        <v>10</v>
      </c>
      <c r="F62" s="6">
        <v>1.83</v>
      </c>
    </row>
    <row r="63" spans="1:6" ht="12.75">
      <c r="A63" s="36"/>
      <c r="B63" s="36" t="s">
        <v>38</v>
      </c>
      <c r="C63" s="47"/>
      <c r="D63" s="40"/>
      <c r="E63" s="49" t="s">
        <v>10</v>
      </c>
      <c r="F63" s="9">
        <v>0.3</v>
      </c>
    </row>
    <row r="64" spans="1:6" ht="12.75">
      <c r="A64" s="2"/>
      <c r="B64" s="69" t="s">
        <v>149</v>
      </c>
      <c r="C64" s="69"/>
      <c r="D64" s="69"/>
      <c r="E64" s="8" t="s">
        <v>10</v>
      </c>
      <c r="F64" s="9">
        <v>0.7</v>
      </c>
    </row>
    <row r="65" spans="1:6" ht="12.75">
      <c r="A65" s="36"/>
      <c r="B65" s="51" t="s">
        <v>38</v>
      </c>
      <c r="C65" s="52"/>
      <c r="D65" s="53"/>
      <c r="E65" s="49" t="s">
        <v>10</v>
      </c>
      <c r="F65" s="9">
        <v>0.22</v>
      </c>
    </row>
    <row r="66" spans="1:6" ht="12.75">
      <c r="A66" s="36"/>
      <c r="B66" s="36" t="s">
        <v>11</v>
      </c>
      <c r="C66" s="47"/>
      <c r="D66" s="40"/>
      <c r="E66" s="49" t="s">
        <v>10</v>
      </c>
      <c r="F66" s="9">
        <f>F57*30.2/100</f>
        <v>1.41034</v>
      </c>
    </row>
    <row r="67" spans="1:6" ht="12.75">
      <c r="A67" s="5" t="s">
        <v>145</v>
      </c>
      <c r="B67" s="60"/>
      <c r="C67" s="60"/>
      <c r="D67" s="60"/>
      <c r="E67" s="3" t="s">
        <v>10</v>
      </c>
      <c r="F67" s="3">
        <v>0.06</v>
      </c>
    </row>
    <row r="68" spans="1:6" ht="12.75">
      <c r="A68" s="36"/>
      <c r="B68" s="36"/>
      <c r="C68" s="47"/>
      <c r="D68" s="40"/>
      <c r="E68" s="49"/>
      <c r="F68" s="9"/>
    </row>
    <row r="69" spans="1:6" ht="12.75">
      <c r="A69" s="5" t="s">
        <v>144</v>
      </c>
      <c r="B69" s="60"/>
      <c r="C69" s="60"/>
      <c r="D69" s="60"/>
      <c r="E69" s="3" t="s">
        <v>10</v>
      </c>
      <c r="F69" s="7">
        <f>F71+F72+F73+F78</f>
        <v>1.0491200000000003</v>
      </c>
    </row>
    <row r="70" spans="1:6" ht="12.75">
      <c r="A70" s="37"/>
      <c r="B70" s="38" t="s">
        <v>14</v>
      </c>
      <c r="C70" s="46"/>
      <c r="D70" s="18"/>
      <c r="E70" s="25"/>
      <c r="F70" s="7"/>
    </row>
    <row r="71" spans="1:6" ht="12.75">
      <c r="A71" s="79" t="s">
        <v>82</v>
      </c>
      <c r="B71" s="93" t="s">
        <v>129</v>
      </c>
      <c r="C71" s="94"/>
      <c r="D71" s="95"/>
      <c r="E71" s="8" t="s">
        <v>10</v>
      </c>
      <c r="F71" s="9">
        <v>0.56</v>
      </c>
    </row>
    <row r="72" spans="1:6" ht="12.75">
      <c r="A72" s="80" t="s">
        <v>83</v>
      </c>
      <c r="B72" s="36" t="s">
        <v>11</v>
      </c>
      <c r="C72" s="47"/>
      <c r="D72" s="40"/>
      <c r="E72" s="49" t="s">
        <v>10</v>
      </c>
      <c r="F72" s="9">
        <f>F71*30.2/100</f>
        <v>0.16912000000000002</v>
      </c>
    </row>
    <row r="73" spans="1:6" ht="12.75">
      <c r="A73" s="2" t="s">
        <v>84</v>
      </c>
      <c r="B73" s="19" t="s">
        <v>40</v>
      </c>
      <c r="C73" s="19"/>
      <c r="D73" s="19"/>
      <c r="E73" s="8" t="s">
        <v>10</v>
      </c>
      <c r="F73" s="9">
        <v>0.2</v>
      </c>
    </row>
    <row r="74" spans="1:6" ht="12.75">
      <c r="A74" s="2"/>
      <c r="B74" s="30" t="s">
        <v>41</v>
      </c>
      <c r="C74" s="30"/>
      <c r="D74" s="30"/>
      <c r="E74" s="16"/>
      <c r="F74" s="6"/>
    </row>
    <row r="75" spans="1:6" ht="12.75">
      <c r="A75" s="2"/>
      <c r="B75" s="30" t="s">
        <v>42</v>
      </c>
      <c r="C75" s="30"/>
      <c r="D75" s="30"/>
      <c r="E75" s="3"/>
      <c r="F75" s="6"/>
    </row>
    <row r="76" spans="1:6" ht="12.75">
      <c r="A76" s="2"/>
      <c r="B76" s="30" t="s">
        <v>43</v>
      </c>
      <c r="C76" s="30"/>
      <c r="D76" s="30"/>
      <c r="E76" s="8"/>
      <c r="F76" s="6"/>
    </row>
    <row r="77" spans="1:6" ht="12.75">
      <c r="A77" s="2"/>
      <c r="B77" s="30" t="s">
        <v>61</v>
      </c>
      <c r="C77" s="30"/>
      <c r="D77" s="30"/>
      <c r="E77" s="8"/>
      <c r="F77" s="6"/>
    </row>
    <row r="78" spans="1:6" ht="12.75">
      <c r="A78" s="2" t="s">
        <v>85</v>
      </c>
      <c r="B78" s="43" t="s">
        <v>81</v>
      </c>
      <c r="C78" s="43"/>
      <c r="D78" s="43"/>
      <c r="E78" s="8" t="s">
        <v>10</v>
      </c>
      <c r="F78" s="6">
        <f>F80+F81</f>
        <v>0.12000000000000001</v>
      </c>
    </row>
    <row r="79" spans="1:6" ht="12.75">
      <c r="A79" s="2"/>
      <c r="B79" s="36" t="s">
        <v>9</v>
      </c>
      <c r="C79" s="47"/>
      <c r="D79" s="40"/>
      <c r="E79" s="49"/>
      <c r="F79" s="6"/>
    </row>
    <row r="80" spans="1:6" ht="12.75">
      <c r="A80" s="2"/>
      <c r="B80" s="39" t="s">
        <v>118</v>
      </c>
      <c r="C80" s="47"/>
      <c r="D80" s="40"/>
      <c r="E80" s="49" t="s">
        <v>10</v>
      </c>
      <c r="F80" s="9">
        <v>0.1</v>
      </c>
    </row>
    <row r="81" spans="1:6" ht="12.75">
      <c r="A81" s="2"/>
      <c r="B81" s="39" t="s">
        <v>119</v>
      </c>
      <c r="C81" s="47"/>
      <c r="D81" s="40"/>
      <c r="E81" s="49" t="s">
        <v>10</v>
      </c>
      <c r="F81" s="6">
        <v>0.02</v>
      </c>
    </row>
    <row r="82" spans="1:6" ht="12.75">
      <c r="A82" s="2"/>
      <c r="B82" s="51"/>
      <c r="C82" s="52"/>
      <c r="D82" s="53"/>
      <c r="E82" s="49"/>
      <c r="F82" s="6"/>
    </row>
    <row r="83" spans="1:6" ht="12.75">
      <c r="A83" s="65" t="s">
        <v>143</v>
      </c>
      <c r="B83" s="66"/>
      <c r="C83" s="46"/>
      <c r="D83" s="18"/>
      <c r="E83" s="25" t="s">
        <v>10</v>
      </c>
      <c r="F83" s="3">
        <f>F85+F86+F87</f>
        <v>0.74</v>
      </c>
    </row>
    <row r="84" spans="1:6" ht="12.75">
      <c r="A84" s="2"/>
      <c r="B84" s="36" t="s">
        <v>9</v>
      </c>
      <c r="C84" s="47"/>
      <c r="D84" s="40"/>
      <c r="E84" s="25"/>
      <c r="F84" s="6"/>
    </row>
    <row r="85" spans="1:6" ht="12.75">
      <c r="A85" s="2"/>
      <c r="B85" s="39" t="s">
        <v>120</v>
      </c>
      <c r="C85" s="70"/>
      <c r="D85" s="40"/>
      <c r="E85" s="49"/>
      <c r="F85" s="6">
        <v>0.45</v>
      </c>
    </row>
    <row r="86" spans="1:6" ht="12.75">
      <c r="A86" s="2"/>
      <c r="B86" s="39" t="s">
        <v>121</v>
      </c>
      <c r="C86" s="70"/>
      <c r="D86" s="40"/>
      <c r="E86" s="49" t="s">
        <v>10</v>
      </c>
      <c r="F86" s="6">
        <v>0.06</v>
      </c>
    </row>
    <row r="87" spans="1:6" ht="12.75">
      <c r="A87" s="2"/>
      <c r="B87" s="39" t="s">
        <v>122</v>
      </c>
      <c r="C87" s="47"/>
      <c r="D87" s="40"/>
      <c r="E87" s="49" t="s">
        <v>10</v>
      </c>
      <c r="F87" s="6">
        <v>0.23</v>
      </c>
    </row>
    <row r="88" spans="1:6" ht="12.75">
      <c r="A88" s="2"/>
      <c r="B88" s="39"/>
      <c r="C88" s="47"/>
      <c r="D88" s="40"/>
      <c r="E88" s="49"/>
      <c r="F88" s="6"/>
    </row>
    <row r="89" spans="1:6" ht="12.75">
      <c r="A89" s="5" t="s">
        <v>128</v>
      </c>
      <c r="B89" s="5" t="s">
        <v>124</v>
      </c>
      <c r="C89" s="2"/>
      <c r="D89" s="2"/>
      <c r="E89" s="3" t="s">
        <v>10</v>
      </c>
      <c r="F89" s="7">
        <f>F91+F92+F93+F94</f>
        <v>1.9020000000000001</v>
      </c>
    </row>
    <row r="90" spans="1:6" ht="12.75">
      <c r="A90" s="2"/>
      <c r="B90" s="93" t="s">
        <v>9</v>
      </c>
      <c r="C90" s="94"/>
      <c r="D90" s="95"/>
      <c r="E90" s="3"/>
      <c r="F90" s="6"/>
    </row>
    <row r="91" spans="1:6" ht="12.75">
      <c r="A91" s="2"/>
      <c r="B91" s="93" t="s">
        <v>125</v>
      </c>
      <c r="C91" s="94"/>
      <c r="D91" s="95"/>
      <c r="E91" s="8" t="s">
        <v>10</v>
      </c>
      <c r="F91" s="9">
        <v>1</v>
      </c>
    </row>
    <row r="92" spans="1:6" ht="12.75">
      <c r="A92" s="2"/>
      <c r="B92" s="93" t="s">
        <v>11</v>
      </c>
      <c r="C92" s="94"/>
      <c r="D92" s="95"/>
      <c r="E92" s="8" t="s">
        <v>10</v>
      </c>
      <c r="F92" s="9">
        <f>F91*30.2/100</f>
        <v>0.302</v>
      </c>
    </row>
    <row r="93" spans="1:6" ht="12.75">
      <c r="A93" s="2"/>
      <c r="B93" s="93" t="s">
        <v>126</v>
      </c>
      <c r="C93" s="94"/>
      <c r="D93" s="95"/>
      <c r="E93" s="8" t="s">
        <v>10</v>
      </c>
      <c r="F93" s="6">
        <v>0.12</v>
      </c>
    </row>
    <row r="94" spans="1:6" ht="12.75">
      <c r="A94" s="2"/>
      <c r="B94" s="93" t="s">
        <v>127</v>
      </c>
      <c r="C94" s="94"/>
      <c r="D94" s="95"/>
      <c r="E94" s="8" t="s">
        <v>10</v>
      </c>
      <c r="F94" s="9">
        <v>0.48</v>
      </c>
    </row>
    <row r="95" spans="1:6" ht="12.75">
      <c r="A95" s="2"/>
      <c r="B95" s="36"/>
      <c r="C95" s="47"/>
      <c r="D95" s="40"/>
      <c r="E95" s="8"/>
      <c r="F95" s="6"/>
    </row>
    <row r="96" spans="1:6" ht="12.75">
      <c r="A96" s="99" t="s">
        <v>142</v>
      </c>
      <c r="B96" s="99"/>
      <c r="C96" s="99"/>
      <c r="D96" s="84"/>
      <c r="E96" s="25" t="s">
        <v>10</v>
      </c>
      <c r="F96" s="3">
        <v>0.01</v>
      </c>
    </row>
    <row r="97" spans="1:6" ht="12.75">
      <c r="A97" s="2"/>
      <c r="B97" s="36" t="s">
        <v>9</v>
      </c>
      <c r="C97" s="47"/>
      <c r="D97" s="40"/>
      <c r="E97" s="25"/>
      <c r="F97" s="6"/>
    </row>
    <row r="98" spans="1:6" ht="12.75">
      <c r="A98" s="2"/>
      <c r="B98" s="39" t="s">
        <v>123</v>
      </c>
      <c r="C98" s="47"/>
      <c r="D98" s="40"/>
      <c r="E98" s="49" t="s">
        <v>10</v>
      </c>
      <c r="F98" s="6">
        <v>0.01</v>
      </c>
    </row>
    <row r="99" spans="1:6" ht="12.75">
      <c r="A99" s="2"/>
      <c r="B99" s="36"/>
      <c r="C99" s="47"/>
      <c r="D99" s="40"/>
      <c r="E99" s="49"/>
      <c r="F99" s="6"/>
    </row>
    <row r="100" spans="1:6" ht="12.75">
      <c r="A100" s="2"/>
      <c r="B100" s="36"/>
      <c r="C100" s="47"/>
      <c r="D100" s="40"/>
      <c r="E100" s="25"/>
      <c r="F100" s="6"/>
    </row>
    <row r="101" spans="1:6" ht="12.75">
      <c r="A101" s="100" t="s">
        <v>50</v>
      </c>
      <c r="B101" s="100"/>
      <c r="C101" s="100"/>
      <c r="D101" s="101"/>
      <c r="E101" s="25" t="s">
        <v>10</v>
      </c>
      <c r="F101" s="7">
        <f>F14+F31+F55+F69+F83+F96+F67+F89</f>
        <v>28.482879999999998</v>
      </c>
    </row>
    <row r="102" spans="1:6" ht="12.75">
      <c r="A102" s="83" t="s">
        <v>92</v>
      </c>
      <c r="B102" s="99"/>
      <c r="C102" s="99"/>
      <c r="D102" s="84"/>
      <c r="E102" s="25" t="s">
        <v>10</v>
      </c>
      <c r="F102" s="3">
        <v>5.13</v>
      </c>
    </row>
    <row r="103" spans="1:6" ht="12.75">
      <c r="A103" s="21" t="s">
        <v>52</v>
      </c>
      <c r="B103" s="59"/>
      <c r="C103" s="46"/>
      <c r="D103" s="18"/>
      <c r="E103" s="25" t="s">
        <v>10</v>
      </c>
      <c r="F103" s="7">
        <f>F101+F102</f>
        <v>33.61288</v>
      </c>
    </row>
    <row r="104" spans="1:6" ht="12.75">
      <c r="A104" s="11"/>
      <c r="B104" s="11"/>
      <c r="C104" s="11"/>
      <c r="D104" s="11"/>
      <c r="E104" s="1"/>
      <c r="F104" s="12"/>
    </row>
    <row r="105" spans="1:6" ht="12.75">
      <c r="A105" s="17"/>
      <c r="B105" s="13" t="s">
        <v>67</v>
      </c>
      <c r="C105" s="11"/>
      <c r="D105" s="11"/>
      <c r="E105" s="17"/>
      <c r="F105" s="17"/>
    </row>
    <row r="106" spans="1:6" ht="12.75">
      <c r="A106" s="17"/>
      <c r="B106" s="10"/>
      <c r="C106" s="11"/>
      <c r="D106" s="11"/>
      <c r="E106" s="17"/>
      <c r="F106" s="17"/>
    </row>
    <row r="107" spans="1:6" ht="12.75">
      <c r="A107" s="17"/>
      <c r="B107" s="13" t="s">
        <v>68</v>
      </c>
      <c r="C107" s="11"/>
      <c r="D107" s="11"/>
      <c r="E107" s="17"/>
      <c r="F107" s="17"/>
    </row>
    <row r="108" spans="1:6" ht="12.75">
      <c r="A108" s="17"/>
      <c r="B108" s="10"/>
      <c r="C108" s="11"/>
      <c r="D108" s="11"/>
      <c r="E108" s="17"/>
      <c r="F108" s="17"/>
    </row>
    <row r="109" spans="1:6" ht="12.75">
      <c r="A109" s="17"/>
      <c r="B109" s="87" t="s">
        <v>66</v>
      </c>
      <c r="C109" s="87"/>
      <c r="D109" s="87"/>
      <c r="E109" s="17"/>
      <c r="F109" s="17"/>
    </row>
    <row r="110" spans="1:6" ht="12.75">
      <c r="A110" s="17"/>
      <c r="B110" s="10"/>
      <c r="C110" s="17"/>
      <c r="D110" s="17"/>
      <c r="E110" s="17"/>
      <c r="F110" s="17"/>
    </row>
    <row r="111" spans="1:6" ht="12.75">
      <c r="A111" s="17"/>
      <c r="B111" s="17"/>
      <c r="C111" s="17"/>
      <c r="D111" s="17"/>
      <c r="E111" s="17"/>
      <c r="F111" s="17"/>
    </row>
    <row r="112" spans="1:6" ht="12.75">
      <c r="A112" s="17"/>
      <c r="B112" s="17"/>
      <c r="C112" s="17"/>
      <c r="D112" s="17"/>
      <c r="E112" s="17"/>
      <c r="F112" s="17"/>
    </row>
    <row r="113" spans="1:6" ht="12.75">
      <c r="A113" s="17"/>
      <c r="B113" s="17"/>
      <c r="C113" s="17"/>
      <c r="D113" s="17"/>
      <c r="E113" s="17"/>
      <c r="F113" s="17"/>
    </row>
  </sheetData>
  <mergeCells count="16">
    <mergeCell ref="B109:D109"/>
    <mergeCell ref="B4:D4"/>
    <mergeCell ref="A7:D7"/>
    <mergeCell ref="A11:D11"/>
    <mergeCell ref="A101:D101"/>
    <mergeCell ref="A102:D102"/>
    <mergeCell ref="A96:D96"/>
    <mergeCell ref="B91:D91"/>
    <mergeCell ref="B92:D92"/>
    <mergeCell ref="B93:D93"/>
    <mergeCell ref="B94:D94"/>
    <mergeCell ref="B71:D71"/>
    <mergeCell ref="A1:F1"/>
    <mergeCell ref="A2:F2"/>
    <mergeCell ref="A3:F3"/>
    <mergeCell ref="B90:D90"/>
  </mergeCells>
  <printOptions/>
  <pageMargins left="0.51" right="0.16" top="0.49" bottom="0.34" header="0.2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2013-09-16T13:39:44Z</cp:lastPrinted>
  <dcterms:created xsi:type="dcterms:W3CDTF">1996-10-08T23:32:33Z</dcterms:created>
  <dcterms:modified xsi:type="dcterms:W3CDTF">2013-09-16T13:41:47Z</dcterms:modified>
  <cp:category/>
  <cp:version/>
  <cp:contentType/>
  <cp:contentStatus/>
</cp:coreProperties>
</file>